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citr.sharepoint.com/sites/ROCA/Shared Documents/Roca Industry/Intern/Raportari/1. Situatii financiare/IFRS/2024/Q2 2024/3. Extract from FS/"/>
    </mc:Choice>
  </mc:AlternateContent>
  <xr:revisionPtr revIDLastSave="25" documentId="13_ncr:1_{DE844247-A153-4D24-B134-CB77774AE377}" xr6:coauthVersionLast="47" xr6:coauthVersionMax="47" xr10:uidLastSave="{DA1A6C0E-261E-4A65-A9DB-BBF9AD455036}"/>
  <bookViews>
    <workbookView xWindow="-108" yWindow="-108" windowWidth="23256" windowHeight="14016" tabRatio="911" activeTab="4" xr2:uid="{00000000-000D-0000-FFFF-FFFF00000000}"/>
  </bookViews>
  <sheets>
    <sheet name="Index" sheetId="10" r:id="rId1"/>
    <sheet name="SOCI" sheetId="16" r:id="rId2"/>
    <sheet name="SOFP" sheetId="11" r:id="rId3"/>
    <sheet name="SOCE" sheetId="13" r:id="rId4"/>
    <sheet name="SOCF" sheetId="14" r:id="rId5"/>
  </sheets>
  <definedNames>
    <definedName name="_Hlk64274243" localSheetId="2">SOFP!#REF!</definedName>
    <definedName name="_Hlk64274250" localSheetId="2">SOFP!#REF!</definedName>
    <definedName name="_Hlk64274258" localSheetId="2">SOFP!$A$47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OLE_LINK1" localSheetId="4">SOCF!$J$25</definedName>
    <definedName name="OLE_LINK2" localSheetId="4">SOCF!$J$29</definedName>
    <definedName name="OLE_LINK3" localSheetId="4">SOCF!$J$32</definedName>
    <definedName name="OLE_LINK4" localSheetId="4">SOCF!$J$36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3" l="1"/>
  <c r="D17" i="13"/>
  <c r="C17" i="13"/>
  <c r="F16" i="13"/>
  <c r="F15" i="13"/>
  <c r="F12" i="13"/>
  <c r="F11" i="13"/>
  <c r="F10" i="13"/>
  <c r="F17" i="13" l="1"/>
  <c r="D45" i="14" l="1"/>
  <c r="C45" i="14"/>
  <c r="D36" i="14"/>
  <c r="C36" i="14"/>
  <c r="D24" i="14"/>
  <c r="D29" i="14" s="1"/>
  <c r="C24" i="14"/>
  <c r="C29" i="14" s="1"/>
  <c r="F27" i="13"/>
  <c r="E24" i="13"/>
  <c r="E28" i="13" s="1"/>
  <c r="D24" i="13"/>
  <c r="D28" i="13" s="1"/>
  <c r="C24" i="13"/>
  <c r="C28" i="13" s="1"/>
  <c r="F23" i="13"/>
  <c r="F22" i="13"/>
  <c r="D49" i="11"/>
  <c r="C49" i="11"/>
  <c r="D41" i="11"/>
  <c r="C41" i="11"/>
  <c r="D33" i="11"/>
  <c r="D34" i="11" s="1"/>
  <c r="C33" i="11"/>
  <c r="C34" i="11" s="1"/>
  <c r="C24" i="11"/>
  <c r="D18" i="11"/>
  <c r="C18" i="11"/>
  <c r="D22" i="16"/>
  <c r="D24" i="16" s="1"/>
  <c r="D26" i="16" s="1"/>
  <c r="D29" i="16" s="1"/>
  <c r="C22" i="16"/>
  <c r="C24" i="16" s="1"/>
  <c r="C26" i="16" s="1"/>
  <c r="C29" i="16" s="1"/>
  <c r="D18" i="16"/>
  <c r="C18" i="16"/>
  <c r="D47" i="14" l="1"/>
  <c r="D50" i="14" s="1"/>
  <c r="C47" i="14"/>
  <c r="F24" i="13"/>
  <c r="C26" i="11"/>
  <c r="F28" i="13"/>
  <c r="C50" i="14" l="1"/>
  <c r="C51" i="11"/>
  <c r="C53" i="11" s="1"/>
  <c r="D24" i="11" l="1"/>
  <c r="D26" i="11" s="1"/>
  <c r="D51" i="11" l="1"/>
  <c r="D53" i="11" s="1"/>
  <c r="A1" i="14" l="1"/>
  <c r="A1" i="13"/>
</calcChain>
</file>

<file path=xl/sharedStrings.xml><?xml version="1.0" encoding="utf-8"?>
<sst xmlns="http://schemas.openxmlformats.org/spreadsheetml/2006/main" count="150" uniqueCount="126">
  <si>
    <t>ROCA INDUSTRY HOLDINGROCK1 SA</t>
  </si>
  <si>
    <t>CAPITALURI PROPRII SI DATORII</t>
  </si>
  <si>
    <t>Total capitaluri atribuibile actionarilor Societății</t>
  </si>
  <si>
    <t>Total datorii</t>
  </si>
  <si>
    <t>Total datorii curente</t>
  </si>
  <si>
    <t>Subvenții guvernamentale</t>
  </si>
  <si>
    <t>Datorii privind impozitul curent</t>
  </si>
  <si>
    <t>Împrumuturi</t>
  </si>
  <si>
    <t>Datorii curente</t>
  </si>
  <si>
    <t>Total datorii pe termen lung</t>
  </si>
  <si>
    <t>Datorii pe termen lung</t>
  </si>
  <si>
    <t>Total capitaluri proprii</t>
  </si>
  <si>
    <t>Datorii</t>
  </si>
  <si>
    <t>Capitalul social</t>
  </si>
  <si>
    <t>ACTIVE</t>
  </si>
  <si>
    <t>Active imobilizate</t>
  </si>
  <si>
    <t>Total active imobilizate</t>
  </si>
  <si>
    <t>Active curente</t>
  </si>
  <si>
    <t>Total active circulante</t>
  </si>
  <si>
    <t>Numerar și echivalente de numerar</t>
  </si>
  <si>
    <t>Capital si rezerve</t>
  </si>
  <si>
    <t>Prime de emisiune</t>
  </si>
  <si>
    <t>Impozitul pe profit plătit</t>
  </si>
  <si>
    <t>Numerar și echivalente de numerar la începutul exercițiului financiar</t>
  </si>
  <si>
    <t>Efectele variațiilor cursului de schimb asupra numerarului și echivalentelor de numerar</t>
  </si>
  <si>
    <t>Alte venituri din exploatare</t>
  </si>
  <si>
    <t>Venituri financiare</t>
  </si>
  <si>
    <t>Cheltuieli financiare</t>
  </si>
  <si>
    <t>Cheltuieli cu impozitul pe profit</t>
  </si>
  <si>
    <t>Datorii comerciale și alte datorii</t>
  </si>
  <si>
    <t>Cheltuieli în avans</t>
  </si>
  <si>
    <t>Imobilizări corporale</t>
  </si>
  <si>
    <t>Active aferente drepturilor de utilizare</t>
  </si>
  <si>
    <t>(toate sumele sunt exprimate în „RON”, cu excepția cazului în care se specifică altfel)</t>
  </si>
  <si>
    <t>-</t>
  </si>
  <si>
    <t>Altele imobilizări necorporale</t>
  </si>
  <si>
    <t>Investiții în filiale</t>
  </si>
  <si>
    <t>Creanțe privind impozitele amânate</t>
  </si>
  <si>
    <t>Alte active financiare curente</t>
  </si>
  <si>
    <t>Rezultatul reportat</t>
  </si>
  <si>
    <t>Datorii din contracte de leasing</t>
  </si>
  <si>
    <t>Beneficiile angajaților - curente</t>
  </si>
  <si>
    <t>Total elemente ale rezultatului global pentru exercitiul financiar</t>
  </si>
  <si>
    <t>Costuri de tranzacție la emiterea de acțiuni</t>
  </si>
  <si>
    <t>Amortizarea și deprecierea</t>
  </si>
  <si>
    <t>Cheltuieli privind beneficiile angajaților</t>
  </si>
  <si>
    <t>Cheltuieli cu reclama și publicitatea</t>
  </si>
  <si>
    <t>Alte cheltuieli de exploatare</t>
  </si>
  <si>
    <t>Alte câștiguri/(pierderi) - net</t>
  </si>
  <si>
    <t>Pierderea din activitățile de exploatare</t>
  </si>
  <si>
    <t>Profit/(pierdere) înainte de impozitul pe profit</t>
  </si>
  <si>
    <t>Alte elemente ale rezultatului global, nete de impozit</t>
  </si>
  <si>
    <t>Total elemente ale rezultatului global pentru exercițiul financiar</t>
  </si>
  <si>
    <t>Rezultat pe acțiune - de bază și diluat (RON)</t>
  </si>
  <si>
    <t>Operațiuni continue</t>
  </si>
  <si>
    <t>Earnings per share</t>
  </si>
  <si>
    <t>Profit/(pierdere) înainte de impozit</t>
  </si>
  <si>
    <t>Ajustări pentru:</t>
  </si>
  <si>
    <t>Cheltuieli cu amortizarea și deprecierea</t>
  </si>
  <si>
    <t>Venituri din dividende</t>
  </si>
  <si>
    <t>Amortizarea subvențiilor guvernamentale</t>
  </si>
  <si>
    <t>Venituri din dobânzi</t>
  </si>
  <si>
    <t>Cheltuieli cu dobânzile</t>
  </si>
  <si>
    <t>Diferențe de schimb valutar nerealizate</t>
  </si>
  <si>
    <t>Fluxuri de numerar din activități de exploatare</t>
  </si>
  <si>
    <t>Dobânda plătită</t>
  </si>
  <si>
    <t>Dividende încasate</t>
  </si>
  <si>
    <t>Fluxuri de numerar din activități de investiții</t>
  </si>
  <si>
    <t>Plăți pentru achiziția de filiale</t>
  </si>
  <si>
    <t>Plăți pentru achiziția de imobilizări corporale</t>
  </si>
  <si>
    <t>Plăți pentru imobilizări necorporale</t>
  </si>
  <si>
    <t>Dobânzi primite</t>
  </si>
  <si>
    <t>Fluxuri de numerar din activități de finanțare</t>
  </si>
  <si>
    <t>Încasări din împrumuturi acordate filialelor</t>
  </si>
  <si>
    <t>Împrumuturi acordate filialelor</t>
  </si>
  <si>
    <t>Rambursarea împrumuturilor de la societatea-mamă</t>
  </si>
  <si>
    <t>Rambursări de datorii din contracte de leasing</t>
  </si>
  <si>
    <t>EXTRAS DIN</t>
  </si>
  <si>
    <t>Rezultat financiar nete</t>
  </si>
  <si>
    <t>TOTAL ACTIVE</t>
  </si>
  <si>
    <t>TOTAL CAPITALURI PROPRII SI DATORII</t>
  </si>
  <si>
    <t>Atribuibile actionarilor Societății</t>
  </si>
  <si>
    <t>Total  capitaluri proprii</t>
  </si>
  <si>
    <t>Tranzacții cu actionarii în calitate de actionari:</t>
  </si>
  <si>
    <t xml:space="preserve">Tranzacții cu actionarii în calitate de actionarii: </t>
  </si>
  <si>
    <t>Variația activelor și datoriilor din exploatare, netă de efectul preluarii entităților nou achizitionate</t>
  </si>
  <si>
    <t>Împrumuturilor luate de la societatea-mamă</t>
  </si>
  <si>
    <t>Costuri de tranzacționare aferente emisiunii de actiuni</t>
  </si>
  <si>
    <r>
      <t xml:space="preserve">Sold la 1 ianuarie 2023 </t>
    </r>
    <r>
      <rPr>
        <i/>
        <sz val="8"/>
        <color theme="1"/>
        <rFont val="Tahoma"/>
        <family val="2"/>
      </rPr>
      <t>(neauditat)</t>
    </r>
  </si>
  <si>
    <r>
      <t xml:space="preserve">Sold la 1 ianuarie 2022 </t>
    </r>
    <r>
      <rPr>
        <i/>
        <sz val="8"/>
        <color theme="1"/>
        <rFont val="Tahoma"/>
        <family val="2"/>
      </rPr>
      <t>(neauditat)</t>
    </r>
  </si>
  <si>
    <t>Alte active financiare imobilizate</t>
  </si>
  <si>
    <t>Majorare capital social</t>
  </si>
  <si>
    <t>Pierdere din cedarea imobilizărilor corporale</t>
  </si>
  <si>
    <t>SITUAȚIA INDIVIDUALA SIMPLIFICATA A CONTULUI DE PROFIT SAU PIERDERE ȘI A ALTOR ELEMENTE ALE REZULTATULUI GLOBAL</t>
  </si>
  <si>
    <t>PENTRU PERIOADA DE SASE LUNI INCHEIATA LA 30 IUNIE 2024</t>
  </si>
  <si>
    <t xml:space="preserve">SITUAȚIA INDIVIDUALA SIMPLIFICATA A POZITIEI FINANCIARE </t>
  </si>
  <si>
    <t>SITUAȚIA INDIVIDUALA SIMPLIFICATA A MODIFICĂRILOR ÎN CAPITALURILE PROPRII</t>
  </si>
  <si>
    <t>SITUAȚIA INDIVIDUALA SIMPLIFICATA A FLUXURILOR DE NUMERAR</t>
  </si>
  <si>
    <r>
      <t xml:space="preserve">30 iunie 2024
</t>
    </r>
    <r>
      <rPr>
        <i/>
        <sz val="8"/>
        <color rgb="FF000000"/>
        <rFont val="Tahoma"/>
        <family val="2"/>
      </rPr>
      <t>(neauditat și nerevizuit)</t>
    </r>
  </si>
  <si>
    <r>
      <t xml:space="preserve">30 iunie 2023
</t>
    </r>
    <r>
      <rPr>
        <i/>
        <sz val="8"/>
        <color rgb="FF000000"/>
        <rFont val="Tahoma"/>
        <family val="2"/>
      </rPr>
      <t>(neauditat și nerevizuit)</t>
    </r>
  </si>
  <si>
    <t>30 iunie 2024</t>
  </si>
  <si>
    <t>31 decembrie 2023</t>
  </si>
  <si>
    <t>(neauditat și nerevizuit)</t>
  </si>
  <si>
    <t>(auditat)</t>
  </si>
  <si>
    <t>(neauditat si nerevizuit)</t>
  </si>
  <si>
    <t>30 iunie 2023</t>
  </si>
  <si>
    <t>adoptat de catre Uniunea Europeană</t>
  </si>
  <si>
    <t>*Sumele prezentate sunt extrase din situațiile financiare individuale pregatite pentru exercitiul financiar încheiat la 30 Iunie 2024 („situațiile financiare individuale”).</t>
  </si>
  <si>
    <t>ÎNTOCMITE ÎN CONFORMITATE CU</t>
  </si>
  <si>
    <t>STANDARDUL INTERNAȚIONAL DE CONTABILITATE 34 – „RAPORTAREA FINANCIARA INTERIMARA”,</t>
  </si>
  <si>
    <t>În cazul în care există neconcordanțe sau omisiuni față de sumele prezentate în situațiile financiare individuale, vor prevala sumele prezentate în situațiile financiare individuale.</t>
  </si>
  <si>
    <t xml:space="preserve">SITUAȚIILE FINANCIARE INTERIMARE INDIVIDUALE SIMPLIFICATE </t>
  </si>
  <si>
    <t>LA DATA SI PENTRU PERIOADA DE SASE LUNI INCHEIATA LA 30 IUNIE 2024</t>
  </si>
  <si>
    <t>Rezultatul din perioada pentru operatiuni continue</t>
  </si>
  <si>
    <t>Profitul net al perioadei</t>
  </si>
  <si>
    <t>Pierderea neta a perioadei</t>
  </si>
  <si>
    <r>
      <t xml:space="preserve">Sold la 30 iunie 2024 </t>
    </r>
    <r>
      <rPr>
        <i/>
        <sz val="8"/>
        <color theme="1"/>
        <rFont val="Tahoma"/>
        <family val="2"/>
      </rPr>
      <t>(neauditat si nerevizuit)</t>
    </r>
  </si>
  <si>
    <r>
      <t xml:space="preserve">Sold la 30 iunie 2023 </t>
    </r>
    <r>
      <rPr>
        <i/>
        <sz val="8"/>
        <color theme="1"/>
        <rFont val="Tahoma"/>
        <family val="2"/>
      </rPr>
      <t>(neauditat si nerevizuit)</t>
    </r>
  </si>
  <si>
    <t>Numerar și echivalente de numerar la sfârșitul perioadei</t>
  </si>
  <si>
    <t>Cresterea netă a numerarului și a echivalentelor de numerar</t>
  </si>
  <si>
    <t>Numerar net generat din activități de finanțare</t>
  </si>
  <si>
    <t>Numerar net (utilizat in)/ generat din activități de investiții</t>
  </si>
  <si>
    <t>Numerar net (utilizat in)/ generat din activități de exploatare</t>
  </si>
  <si>
    <t>Scăderea altor creanțe</t>
  </si>
  <si>
    <t>Scăderea datoriilor comerciale si a altor datorii</t>
  </si>
  <si>
    <t>(Scaderea)/Cresterea cheltuielilor în avans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</si>
</sst>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.00\ _l_e_i_-;\-* #,##0.00\ _l_e_i_-;_-* &quot;-&quot;??\ _l_e_i_-;_-@_-"/>
    <numFmt numFmtId="167" formatCode="[$-409]d/mmm/yy;@"/>
    <numFmt numFmtId="168" formatCode="dd/mm/yyyy"/>
    <numFmt numFmtId="169" formatCode="[$-409]d\-mmm\-yy;@"/>
    <numFmt numFmtId="170" formatCode="0_);\(0\)"/>
    <numFmt numFmtId="171" formatCode="_-* #,##0.00\ _R_O_N_-;\-* #,##0.00\ _R_O_N_-;_-* &quot;-&quot;??\ _R_O_N_-;_-@_-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u/>
      <sz val="8"/>
      <color theme="1"/>
      <name val="Tahom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1"/>
      <name val="Verdana"/>
      <family val="2"/>
    </font>
    <font>
      <b/>
      <sz val="11"/>
      <color rgb="FF86BC25"/>
      <name val="Verdana"/>
      <family val="2"/>
    </font>
    <font>
      <b/>
      <sz val="11"/>
      <name val="Verdana"/>
      <family val="2"/>
    </font>
    <font>
      <sz val="11"/>
      <name val="Calibri"/>
      <family val="2"/>
    </font>
    <font>
      <sz val="8"/>
      <name val="Arial"/>
      <family val="2"/>
      <charset val="1"/>
    </font>
    <font>
      <sz val="11"/>
      <color theme="1"/>
      <name val="Calibri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indexed="50"/>
      <name val="Verdana"/>
      <family val="2"/>
    </font>
    <font>
      <sz val="14"/>
      <color theme="1"/>
      <name val="Calibri"/>
      <family val="2"/>
      <scheme val="minor"/>
    </font>
    <font>
      <sz val="8"/>
      <color rgb="FFFF0000"/>
      <name val="Tahoma"/>
      <family val="2"/>
    </font>
    <font>
      <u/>
      <sz val="8"/>
      <color theme="10"/>
      <name val="Tahoma"/>
      <family val="2"/>
    </font>
    <font>
      <i/>
      <sz val="8"/>
      <color rgb="FF000000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86BC25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42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10" applyNumberFormat="0" applyAlignment="0" applyProtection="0"/>
    <xf numFmtId="0" fontId="17" fillId="6" borderId="11" applyNumberFormat="0" applyAlignment="0" applyProtection="0"/>
    <xf numFmtId="0" fontId="19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1" fillId="8" borderId="14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5" fillId="0" borderId="0"/>
    <xf numFmtId="0" fontId="26" fillId="0" borderId="0"/>
    <xf numFmtId="0" fontId="27" fillId="0" borderId="0"/>
    <xf numFmtId="16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33" borderId="0">
      <alignment horizontal="left" vertical="top"/>
    </xf>
    <xf numFmtId="9" fontId="1" fillId="0" borderId="0" applyFont="0" applyFill="0" applyBorder="0" applyAlignment="0" applyProtection="0"/>
    <xf numFmtId="0" fontId="29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0" fillId="0" borderId="0"/>
    <xf numFmtId="0" fontId="27" fillId="0" borderId="0"/>
    <xf numFmtId="43" fontId="32" fillId="0" borderId="0" applyFont="0" applyFill="0" applyBorder="0" applyAlignment="0" applyProtection="0"/>
    <xf numFmtId="0" fontId="32" fillId="0" borderId="0"/>
    <xf numFmtId="0" fontId="34" fillId="4" borderId="0" applyNumberFormat="0" applyBorder="0" applyAlignment="0" applyProtection="0"/>
    <xf numFmtId="0" fontId="35" fillId="0" borderId="0"/>
    <xf numFmtId="0" fontId="14" fillId="3" borderId="0" applyNumberFormat="0" applyBorder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0" borderId="0"/>
    <xf numFmtId="0" fontId="37" fillId="0" borderId="0"/>
    <xf numFmtId="0" fontId="37" fillId="8" borderId="14" applyNumberFormat="0" applyFont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32" fillId="0" borderId="0"/>
    <xf numFmtId="0" fontId="20" fillId="7" borderId="13" applyNumberFormat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0" borderId="0"/>
    <xf numFmtId="43" fontId="40" fillId="0" borderId="0" applyFont="0" applyFill="0" applyBorder="0" applyAlignment="0" applyProtection="0"/>
    <xf numFmtId="44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0" fontId="25" fillId="0" borderId="0"/>
    <xf numFmtId="0" fontId="41" fillId="0" borderId="0"/>
    <xf numFmtId="0" fontId="42" fillId="0" borderId="0"/>
    <xf numFmtId="0" fontId="42" fillId="0" borderId="0"/>
    <xf numFmtId="43" fontId="4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36" fillId="0" borderId="0"/>
    <xf numFmtId="0" fontId="32" fillId="0" borderId="0"/>
    <xf numFmtId="166" fontId="32" fillId="0" borderId="0" applyFont="0" applyFill="0" applyBorder="0" applyAlignment="0" applyProtection="0"/>
    <xf numFmtId="0" fontId="43" fillId="0" borderId="0"/>
    <xf numFmtId="0" fontId="32" fillId="0" borderId="0"/>
    <xf numFmtId="0" fontId="32" fillId="0" borderId="0"/>
    <xf numFmtId="43" fontId="43" fillId="0" borderId="0" applyFont="0" applyFill="0" applyBorder="0" applyAlignment="0" applyProtection="0"/>
    <xf numFmtId="170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" fillId="0" borderId="0"/>
    <xf numFmtId="0" fontId="32" fillId="0" borderId="0"/>
    <xf numFmtId="43" fontId="3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2" fillId="0" borderId="0"/>
    <xf numFmtId="43" fontId="1" fillId="0" borderId="0" applyFont="0" applyFill="0" applyBorder="0" applyAlignment="0" applyProtection="0"/>
    <xf numFmtId="0" fontId="26" fillId="0" borderId="0"/>
    <xf numFmtId="0" fontId="1" fillId="0" borderId="0"/>
    <xf numFmtId="0" fontId="1" fillId="0" borderId="0"/>
    <xf numFmtId="0" fontId="36" fillId="0" borderId="0"/>
    <xf numFmtId="0" fontId="32" fillId="0" borderId="0"/>
    <xf numFmtId="0" fontId="32" fillId="0" borderId="0"/>
    <xf numFmtId="0" fontId="32" fillId="0" borderId="0"/>
    <xf numFmtId="0" fontId="26" fillId="0" borderId="0"/>
    <xf numFmtId="0" fontId="1" fillId="8" borderId="14" applyNumberFormat="0" applyFont="0" applyAlignment="0" applyProtection="0"/>
    <xf numFmtId="0" fontId="16" fillId="5" borderId="10" applyNumberFormat="0" applyAlignment="0" applyProtection="0"/>
    <xf numFmtId="0" fontId="1" fillId="0" borderId="0"/>
    <xf numFmtId="43" fontId="32" fillId="0" borderId="0" applyFont="0" applyFill="0" applyBorder="0" applyAlignment="0" applyProtection="0"/>
    <xf numFmtId="0" fontId="32" fillId="0" borderId="0"/>
    <xf numFmtId="0" fontId="32" fillId="0" borderId="0"/>
    <xf numFmtId="43" fontId="36" fillId="0" borderId="0" applyFont="0" applyFill="0" applyBorder="0" applyAlignment="0" applyProtection="0"/>
    <xf numFmtId="0" fontId="36" fillId="0" borderId="0"/>
    <xf numFmtId="0" fontId="36" fillId="0" borderId="0"/>
    <xf numFmtId="0" fontId="1" fillId="0" borderId="0"/>
    <xf numFmtId="43" fontId="36" fillId="0" borderId="0" applyFont="0" applyFill="0" applyBorder="0" applyAlignment="0" applyProtection="0"/>
    <xf numFmtId="169" fontId="1" fillId="0" borderId="0"/>
    <xf numFmtId="167" fontId="26" fillId="0" borderId="0"/>
    <xf numFmtId="169" fontId="32" fillId="0" borderId="0"/>
    <xf numFmtId="167" fontId="1" fillId="0" borderId="0"/>
    <xf numFmtId="169" fontId="32" fillId="0" borderId="0"/>
    <xf numFmtId="167" fontId="1" fillId="0" borderId="0"/>
    <xf numFmtId="0" fontId="1" fillId="0" borderId="0"/>
    <xf numFmtId="169" fontId="1" fillId="0" borderId="0"/>
    <xf numFmtId="171" fontId="32" fillId="0" borderId="0" applyFont="0" applyFill="0" applyBorder="0" applyAlignment="0" applyProtection="0"/>
    <xf numFmtId="0" fontId="26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/>
    <xf numFmtId="0" fontId="1" fillId="0" borderId="0"/>
    <xf numFmtId="167" fontId="3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7" fontId="1" fillId="0" borderId="0"/>
    <xf numFmtId="167" fontId="1" fillId="0" borderId="0"/>
    <xf numFmtId="0" fontId="44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7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0"/>
    <xf numFmtId="0" fontId="43" fillId="0" borderId="0"/>
    <xf numFmtId="43" fontId="1" fillId="0" borderId="0" applyFont="0" applyFill="0" applyBorder="0" applyAlignment="0" applyProtection="0"/>
    <xf numFmtId="167" fontId="1" fillId="0" borderId="0"/>
    <xf numFmtId="166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0" fontId="32" fillId="0" borderId="0"/>
    <xf numFmtId="171" fontId="32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7" fontId="1" fillId="0" borderId="0"/>
    <xf numFmtId="167" fontId="36" fillId="0" borderId="0"/>
    <xf numFmtId="167" fontId="32" fillId="0" borderId="0"/>
    <xf numFmtId="0" fontId="3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6" fillId="0" borderId="0"/>
    <xf numFmtId="0" fontId="32" fillId="0" borderId="0"/>
    <xf numFmtId="0" fontId="1" fillId="0" borderId="0"/>
    <xf numFmtId="0" fontId="45" fillId="0" borderId="0" applyNumberFormat="0" applyFill="0" applyBorder="0" applyAlignment="0" applyProtection="0"/>
    <xf numFmtId="0" fontId="46" fillId="0" borderId="7" applyNumberFormat="0" applyFill="0" applyAlignment="0" applyProtection="0"/>
    <xf numFmtId="0" fontId="47" fillId="0" borderId="8" applyNumberFormat="0" applyFill="0" applyAlignment="0" applyProtection="0"/>
    <xf numFmtId="0" fontId="48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50" fillId="3" borderId="0" applyNumberFormat="0" applyBorder="0" applyAlignment="0" applyProtection="0"/>
    <xf numFmtId="0" fontId="51" fillId="5" borderId="10" applyNumberFormat="0" applyAlignment="0" applyProtection="0"/>
    <xf numFmtId="0" fontId="52" fillId="6" borderId="11" applyNumberFormat="0" applyAlignment="0" applyProtection="0"/>
    <xf numFmtId="0" fontId="53" fillId="6" borderId="10" applyNumberFormat="0" applyAlignment="0" applyProtection="0"/>
    <xf numFmtId="0" fontId="54" fillId="0" borderId="12" applyNumberFormat="0" applyFill="0" applyAlignment="0" applyProtection="0"/>
    <xf numFmtId="0" fontId="55" fillId="7" borderId="13" applyNumberFormat="0" applyAlignment="0" applyProtection="0"/>
    <xf numFmtId="0" fontId="3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5" applyNumberFormat="0" applyFill="0" applyAlignment="0" applyProtection="0"/>
    <xf numFmtId="0" fontId="58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58" fillId="32" borderId="0" applyNumberFormat="0" applyBorder="0" applyAlignment="0" applyProtection="0"/>
    <xf numFmtId="0" fontId="32" fillId="0" borderId="0"/>
    <xf numFmtId="0" fontId="26" fillId="8" borderId="14" applyNumberFormat="0" applyFont="0" applyAlignment="0" applyProtection="0"/>
    <xf numFmtId="0" fontId="32" fillId="0" borderId="0"/>
    <xf numFmtId="0" fontId="32" fillId="0" borderId="0"/>
    <xf numFmtId="0" fontId="26" fillId="8" borderId="14" applyNumberFormat="0" applyFont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2" fillId="0" borderId="0"/>
    <xf numFmtId="165" fontId="1" fillId="0" borderId="0" applyFont="0" applyFill="0" applyBorder="0" applyAlignment="0" applyProtection="0"/>
    <xf numFmtId="0" fontId="1" fillId="0" borderId="0"/>
    <xf numFmtId="167" fontId="1" fillId="0" borderId="0"/>
    <xf numFmtId="0" fontId="25" fillId="0" borderId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7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7" fontId="1" fillId="0" borderId="0"/>
    <xf numFmtId="0" fontId="25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43" fontId="36" fillId="0" borderId="0" applyFont="0" applyFill="0" applyBorder="0" applyAlignment="0" applyProtection="0"/>
    <xf numFmtId="0" fontId="32" fillId="0" borderId="0"/>
    <xf numFmtId="43" fontId="1" fillId="0" borderId="0" applyFont="0" applyFill="0" applyBorder="0" applyAlignment="0" applyProtection="0"/>
    <xf numFmtId="0" fontId="1" fillId="0" borderId="0"/>
    <xf numFmtId="0" fontId="32" fillId="0" borderId="0"/>
    <xf numFmtId="167" fontId="1" fillId="0" borderId="0"/>
    <xf numFmtId="43" fontId="3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36" fillId="0" borderId="0"/>
    <xf numFmtId="0" fontId="36" fillId="0" borderId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43" fontId="4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0" fontId="36" fillId="0" borderId="0"/>
    <xf numFmtId="43" fontId="36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41" fillId="0" borderId="0"/>
    <xf numFmtId="0" fontId="36" fillId="0" borderId="0"/>
    <xf numFmtId="0" fontId="36" fillId="0" borderId="0"/>
    <xf numFmtId="43" fontId="36" fillId="0" borderId="0" applyFont="0" applyFill="0" applyBorder="0" applyAlignment="0" applyProtection="0"/>
    <xf numFmtId="0" fontId="36" fillId="0" borderId="0"/>
    <xf numFmtId="0" fontId="36" fillId="0" borderId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8" fillId="6" borderId="10" applyNumberFormat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168" fontId="39" fillId="0" borderId="0"/>
    <xf numFmtId="0" fontId="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25" borderId="0" applyNumberFormat="0" applyBorder="0" applyAlignment="0" applyProtection="0"/>
    <xf numFmtId="0" fontId="14" fillId="3" borderId="0" applyNumberFormat="0" applyBorder="0" applyAlignment="0" applyProtection="0"/>
    <xf numFmtId="0" fontId="20" fillId="7" borderId="13" applyNumberFormat="0" applyAlignment="0" applyProtection="0"/>
    <xf numFmtId="165" fontId="1" fillId="0" borderId="0" applyFont="0" applyFill="0" applyBorder="0" applyAlignment="0" applyProtection="0"/>
    <xf numFmtId="0" fontId="59" fillId="0" borderId="16"/>
    <xf numFmtId="0" fontId="39" fillId="0" borderId="0"/>
    <xf numFmtId="0" fontId="38" fillId="0" borderId="0"/>
    <xf numFmtId="43" fontId="1" fillId="0" borderId="0" applyFont="0" applyFill="0" applyBorder="0" applyAlignment="0" applyProtection="0"/>
    <xf numFmtId="0" fontId="60" fillId="0" borderId="0"/>
    <xf numFmtId="43" fontId="60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2" fillId="0" borderId="0"/>
    <xf numFmtId="165" fontId="32" fillId="0" borderId="0" applyNumberFormat="0" applyFill="0" applyBorder="0" applyAlignment="0" applyProtection="0"/>
    <xf numFmtId="165" fontId="32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</cellStyleXfs>
  <cellXfs count="119">
    <xf numFmtId="0" fontId="0" fillId="0" borderId="0" xfId="0"/>
    <xf numFmtId="164" fontId="6" fillId="0" borderId="0" xfId="1" applyNumberFormat="1" applyFont="1" applyFill="1"/>
    <xf numFmtId="164" fontId="5" fillId="0" borderId="0" xfId="1" applyNumberFormat="1" applyFont="1" applyFill="1" applyAlignment="1">
      <alignment vertical="center"/>
    </xf>
    <xf numFmtId="164" fontId="3" fillId="0" borderId="0" xfId="1" applyNumberFormat="1" applyFont="1" applyFill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wrapText="1"/>
    </xf>
    <xf numFmtId="164" fontId="4" fillId="0" borderId="1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6" fillId="0" borderId="0" xfId="0" applyNumberFormat="1" applyFo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6" fillId="0" borderId="0" xfId="1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41" fontId="6" fillId="0" borderId="0" xfId="0" applyNumberFormat="1" applyFont="1"/>
    <xf numFmtId="0" fontId="3" fillId="0" borderId="0" xfId="0" applyFont="1" applyAlignment="1">
      <alignment vertical="center"/>
    </xf>
    <xf numFmtId="164" fontId="5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Border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61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 indent="4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/>
    <xf numFmtId="164" fontId="5" fillId="0" borderId="0" xfId="0" applyNumberFormat="1" applyFont="1" applyAlignment="1">
      <alignment horizontal="center" vertical="center"/>
    </xf>
    <xf numFmtId="164" fontId="6" fillId="0" borderId="0" xfId="1" quotePrefix="1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/>
    <xf numFmtId="164" fontId="6" fillId="0" borderId="0" xfId="1" applyNumberFormat="1" applyFont="1" applyFill="1" applyBorder="1" applyAlignment="1"/>
    <xf numFmtId="164" fontId="3" fillId="0" borderId="0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right" vertical="center"/>
    </xf>
    <xf numFmtId="43" fontId="3" fillId="0" borderId="0" xfId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43" fontId="5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Border="1"/>
    <xf numFmtId="164" fontId="3" fillId="0" borderId="0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64" fontId="4" fillId="0" borderId="17" xfId="0" quotePrefix="1" applyNumberFormat="1" applyFont="1" applyBorder="1" applyAlignment="1">
      <alignment horizontal="center" vertical="center" wrapText="1"/>
    </xf>
    <xf numFmtId="164" fontId="4" fillId="0" borderId="18" xfId="1" applyNumberFormat="1" applyFont="1" applyFill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64" fontId="5" fillId="0" borderId="18" xfId="0" applyNumberFormat="1" applyFont="1" applyBorder="1" applyAlignment="1">
      <alignment horizontal="right" vertical="center"/>
    </xf>
    <xf numFmtId="164" fontId="5" fillId="0" borderId="17" xfId="1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3" fontId="5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164" fontId="5" fillId="0" borderId="2" xfId="1" applyNumberFormat="1" applyFont="1" applyBorder="1" applyAlignment="1">
      <alignment vertical="center"/>
    </xf>
    <xf numFmtId="164" fontId="6" fillId="0" borderId="0" xfId="1" applyNumberFormat="1" applyFont="1" applyAlignment="1">
      <alignment vertical="center"/>
    </xf>
    <xf numFmtId="0" fontId="5" fillId="0" borderId="17" xfId="0" applyFont="1" applyBorder="1" applyAlignment="1">
      <alignment vertical="center"/>
    </xf>
    <xf numFmtId="164" fontId="5" fillId="0" borderId="17" xfId="1" applyNumberFormat="1" applyFont="1" applyBorder="1" applyAlignment="1">
      <alignment vertical="center"/>
    </xf>
    <xf numFmtId="164" fontId="6" fillId="0" borderId="0" xfId="1" applyNumberFormat="1" applyFont="1" applyFill="1" applyBorder="1"/>
    <xf numFmtId="164" fontId="5" fillId="0" borderId="0" xfId="1" applyNumberFormat="1" applyFont="1" applyAlignment="1">
      <alignment vertical="center"/>
    </xf>
    <xf numFmtId="164" fontId="6" fillId="0" borderId="2" xfId="1" applyNumberFormat="1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5" fillId="0" borderId="18" xfId="1" applyNumberFormat="1" applyFont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0" fontId="4" fillId="0" borderId="1" xfId="1" quotePrefix="1" applyNumberFormat="1" applyFont="1" applyBorder="1" applyAlignment="1">
      <alignment horizontal="right" vertical="center" wrapText="1"/>
    </xf>
    <xf numFmtId="0" fontId="62" fillId="0" borderId="0" xfId="2" applyFont="1" applyFill="1"/>
    <xf numFmtId="0" fontId="62" fillId="0" borderId="0" xfId="2" applyFont="1" applyFill="1" applyAlignment="1"/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164" fontId="63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vertical="top"/>
    </xf>
    <xf numFmtId="0" fontId="3" fillId="0" borderId="0" xfId="0" applyFont="1" applyAlignment="1">
      <alignment vertical="center"/>
    </xf>
    <xf numFmtId="164" fontId="3" fillId="0" borderId="2" xfId="1" applyNumberFormat="1" applyFont="1" applyFill="1" applyBorder="1" applyAlignment="1">
      <alignment horizontal="right" vertical="center"/>
    </xf>
    <xf numFmtId="43" fontId="6" fillId="0" borderId="0" xfId="0" applyNumberFormat="1" applyFont="1" applyBorder="1" applyAlignment="1">
      <alignment horizontal="right" vertical="center"/>
    </xf>
    <xf numFmtId="0" fontId="6" fillId="0" borderId="0" xfId="0" applyFont="1" applyFill="1"/>
    <xf numFmtId="0" fontId="5" fillId="0" borderId="0" xfId="0" applyFont="1" applyFill="1"/>
    <xf numFmtId="0" fontId="8" fillId="0" borderId="0" xfId="0" applyFont="1" applyFill="1"/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/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164" fontId="5" fillId="0" borderId="1" xfId="1" applyNumberFormat="1" applyFont="1" applyFill="1" applyBorder="1" applyAlignment="1">
      <alignment vertical="center"/>
    </xf>
  </cellXfs>
  <cellStyles count="342">
    <cellStyle name="?_x001d_?'&amp;Oy—&amp;Hy_x000b__x0008_?_x0005_v_x0006__x000f__x0001__x0001_" xfId="78" xr:uid="{2DF25C59-0758-407B-8C64-7BB0BDCC980A}"/>
    <cellStyle name="20% - Accent1 2" xfId="201" xr:uid="{00880408-4572-4342-B806-5DBE1AF85F0F}"/>
    <cellStyle name="20% - Accent1 3" xfId="173" xr:uid="{412EF37F-CEEC-45CB-8832-0D2B78BB42D3}"/>
    <cellStyle name="20% - Accent1 4" xfId="295" xr:uid="{1D0AA707-61AC-4311-8236-E41007475DB9}"/>
    <cellStyle name="20% - Accent1 5" xfId="35" xr:uid="{722A0E26-6339-4519-A467-A553C2591FB2}"/>
    <cellStyle name="20% - Accent2 2" xfId="203" xr:uid="{857D61BA-D196-4240-B48E-751DFCB6BD1F}"/>
    <cellStyle name="20% - Accent2 3" xfId="177" xr:uid="{D46B7E23-EB48-45E5-B348-0505EEFBE273}"/>
    <cellStyle name="20% - Accent2 4" xfId="296" xr:uid="{EF5B5FF1-AC9A-4EE6-BB1F-6ADD21CD730A}"/>
    <cellStyle name="20% - Accent2 5" xfId="39" xr:uid="{F9C38D3D-563B-4F0C-A161-590FEA793AB3}"/>
    <cellStyle name="20% - Accent3 2" xfId="205" xr:uid="{374313D7-C395-44F8-B9EF-53A8D70D21FD}"/>
    <cellStyle name="20% - Accent3 3" xfId="181" xr:uid="{AB507DA2-981E-4310-B3B1-4F36E8D86862}"/>
    <cellStyle name="20% - Accent3 4" xfId="283" xr:uid="{C5D8398A-6ED5-43D0-B053-B579EAD6BF98}"/>
    <cellStyle name="20% - Accent4 2" xfId="207" xr:uid="{797FFB30-657B-4A26-BEE5-F012A4096B45}"/>
    <cellStyle name="20% - Accent4 3" xfId="185" xr:uid="{B0C549A2-6E7B-41E9-866F-F33C5546731D}"/>
    <cellStyle name="20% - Accent4 4" xfId="287" xr:uid="{434B04A2-CE50-417C-BDBE-7F763F1C7B9F}"/>
    <cellStyle name="20% - Accent5 2" xfId="209" xr:uid="{CAA2A0CD-6FC3-4470-BA50-F982B72597DA}"/>
    <cellStyle name="20% - Accent5 3" xfId="189" xr:uid="{B6880E11-139E-4F37-BF31-83784A66D3B3}"/>
    <cellStyle name="20% - Accent5 4" xfId="298" xr:uid="{FB28A61E-B676-479D-94D3-1D1F05DB1FBB}"/>
    <cellStyle name="20% - Accent5 5" xfId="51" xr:uid="{DEFB4E23-F052-4413-A500-28A85D970D0F}"/>
    <cellStyle name="20% - Accent6 2" xfId="211" xr:uid="{4DBCAA52-7409-47F1-8802-C360CEC62048}"/>
    <cellStyle name="20% - Accent6 3" xfId="193" xr:uid="{8ED97E3A-10BB-40D8-9EF4-CB6FB19C4BFA}"/>
    <cellStyle name="20% - Accent6 4" xfId="292" xr:uid="{FA2D5181-92BA-401A-BC94-2C3F35DA588E}"/>
    <cellStyle name="40% - Accent1 2" xfId="202" xr:uid="{F9B33D8A-E45B-4185-B70D-479B6F38C5BE}"/>
    <cellStyle name="40% - Accent1 3" xfId="174" xr:uid="{4ED90E1A-FFEE-4035-8CF9-82A96C09ED31}"/>
    <cellStyle name="40% - Accent1 4" xfId="299" xr:uid="{5D414749-C276-4973-A20D-A03310D0AE30}"/>
    <cellStyle name="40% - Accent1 5" xfId="36" xr:uid="{22C52529-ECCF-40A8-80B4-D8A68977D46C}"/>
    <cellStyle name="40% - Accent2 2" xfId="204" xr:uid="{CB30B888-BC98-4821-AA5C-55C6C6177DE9}"/>
    <cellStyle name="40% - Accent2 3" xfId="178" xr:uid="{FAAE2282-E665-4FE4-84FE-1F4B5E7DBEF6}"/>
    <cellStyle name="40% - Accent2 4" xfId="300" xr:uid="{AE523646-DC9B-45E2-8BCC-3C813CF1AD1E}"/>
    <cellStyle name="40% - Accent2 5" xfId="40" xr:uid="{E6FF0666-60A6-4594-B374-CAE24924000E}"/>
    <cellStyle name="40% - Accent3 2" xfId="206" xr:uid="{210379DE-C867-4F0A-930B-0B9884536789}"/>
    <cellStyle name="40% - Accent3 3" xfId="182" xr:uid="{DD0259F5-CB2F-4A3C-819A-5F6258C7F535}"/>
    <cellStyle name="40% - Accent3 4" xfId="284" xr:uid="{FB84FD8A-4F5D-4560-B59A-B8DD203D3247}"/>
    <cellStyle name="40% - Accent4 2" xfId="208" xr:uid="{E222CFA0-C031-47B9-B9A6-82194A3392A3}"/>
    <cellStyle name="40% - Accent4 3" xfId="186" xr:uid="{82321B67-0DCA-4283-B916-D8833E4F605C}"/>
    <cellStyle name="40% - Accent4 4" xfId="288" xr:uid="{5611AC3C-EDBF-4397-9515-26DD5AE47F2F}"/>
    <cellStyle name="40% - Accent5 2" xfId="210" xr:uid="{96339042-07B4-4AB6-8E93-841796F203CB}"/>
    <cellStyle name="40% - Accent5 3" xfId="190" xr:uid="{DACFFA1B-5EEA-4A03-92FC-F5618ADE134F}"/>
    <cellStyle name="40% - Accent5 4" xfId="301" xr:uid="{80E155E5-1404-40EA-8AD1-4923D0B89B95}"/>
    <cellStyle name="40% - Accent5 5" xfId="52" xr:uid="{136CA7F1-769F-4AE4-8A92-0105A9B02F8A}"/>
    <cellStyle name="40% - Accent6 2" xfId="212" xr:uid="{42E98235-3A34-4C77-918B-9DF49B68CA11}"/>
    <cellStyle name="40% - Accent6 3" xfId="194" xr:uid="{26D2799B-1BCF-4645-A356-01C116B90789}"/>
    <cellStyle name="40% - Accent6 4" xfId="293" xr:uid="{6F28EF6B-91B8-4DDB-8715-BF62C335EA15}"/>
    <cellStyle name="60% - Accent1 2" xfId="175" xr:uid="{D6B271B5-F938-48D8-A414-CEF0630D0544}"/>
    <cellStyle name="60% - Accent1 3" xfId="302" xr:uid="{40807845-823C-4037-9447-5BFF2BF50349}"/>
    <cellStyle name="60% - Accent1 4" xfId="37" xr:uid="{BB875B57-BF6A-4B08-A7F0-98049E81D4AB}"/>
    <cellStyle name="60% - Accent2 2" xfId="179" xr:uid="{B774532B-F34E-4FB1-AC4C-52A09D7A466F}"/>
    <cellStyle name="60% - Accent2 3" xfId="281" xr:uid="{73D76F5F-1FDF-496A-85C4-F4DE0F25D0EA}"/>
    <cellStyle name="60% - Accent3 2" xfId="183" xr:uid="{DF78A34D-F237-429B-9338-587E75929D11}"/>
    <cellStyle name="60% - Accent3 3" xfId="285" xr:uid="{9E728F1E-F17F-4E5C-946D-4AF354F3B7C4}"/>
    <cellStyle name="60% - Accent4 2" xfId="187" xr:uid="{6FF3323E-B6F5-4DEC-A7A9-5714D1B47B89}"/>
    <cellStyle name="60% - Accent4 3" xfId="289" xr:uid="{049EF1CF-CF09-49E6-9F4D-2C3F65A6BCB6}"/>
    <cellStyle name="60% - Accent5 2" xfId="191" xr:uid="{E904F52C-5677-4B30-A4DB-B77A37AC2FAD}"/>
    <cellStyle name="60% - Accent5 3" xfId="290" xr:uid="{817B7864-6BE1-4A28-A273-2477D65C7C69}"/>
    <cellStyle name="60% - Accent6 2" xfId="195" xr:uid="{D9C076E7-7D52-4B80-8290-845229D6F5CA}"/>
    <cellStyle name="60% - Accent6 3" xfId="294" xr:uid="{E9F87596-F8A6-47E0-B88E-3B960BFE9230}"/>
    <cellStyle name="Accent1 2" xfId="172" xr:uid="{1A61C7A1-A946-4CE9-B0A9-72498CCB5A00}"/>
    <cellStyle name="Accent1 3" xfId="303" xr:uid="{74390DB4-F69D-410C-B249-FA72E6714C90}"/>
    <cellStyle name="Accent1 4" xfId="34" xr:uid="{41EB8C42-62F1-4356-88AC-DD37AE396E35}"/>
    <cellStyle name="Accent2 2" xfId="176" xr:uid="{B2F0FDCA-2D40-45AA-A08F-CD4F41AE9AF6}"/>
    <cellStyle name="Accent2 3" xfId="304" xr:uid="{1F112C6C-668D-450D-AAB6-19667C6221A4}"/>
    <cellStyle name="Accent2 4" xfId="38" xr:uid="{85E99108-EE7A-430F-897F-320E944D9E48}"/>
    <cellStyle name="Accent3 2" xfId="180" xr:uid="{04B3C90F-199C-4459-BFE5-7E8C4E741DC0}"/>
    <cellStyle name="Accent3 3" xfId="282" xr:uid="{AF02EC3C-FEEB-4656-8360-FC9462A1E1D3}"/>
    <cellStyle name="Accent4 2" xfId="184" xr:uid="{57CEBED3-3FFC-45D3-8708-16532BB89EDC}"/>
    <cellStyle name="Accent4 3" xfId="286" xr:uid="{BD18205E-EA8B-4E34-9765-8470BBC1EF10}"/>
    <cellStyle name="Accent5 2" xfId="188" xr:uid="{C071D979-BB45-40BF-BB58-E3F977C4045C}"/>
    <cellStyle name="Accent5 3" xfId="305" xr:uid="{9AB657C5-62F9-427B-9A0D-3D56645FEE13}"/>
    <cellStyle name="Accent5 4" xfId="50" xr:uid="{89631B9A-3163-4E0F-97BA-15F0884C27C5}"/>
    <cellStyle name="Accent6 2" xfId="192" xr:uid="{F343BFF2-C2C2-4062-9577-A99BAF6AC8D5}"/>
    <cellStyle name="Accent6 3" xfId="291" xr:uid="{AAF03275-E50E-4652-A0E3-7925D4752933}"/>
    <cellStyle name="Bad 2" xfId="163" xr:uid="{B66F3355-BA05-4DAF-964F-D2F81CDDEE7E}"/>
    <cellStyle name="Bad 3" xfId="306" xr:uid="{437119DE-C49E-49D8-90A8-8BDF6D4283F6}"/>
    <cellStyle name="Bad 4" xfId="33" xr:uid="{0014219B-A026-43CC-95E8-10CC800875CB}"/>
    <cellStyle name="BoldDateStyle" xfId="297" xr:uid="{B1784CC8-448B-453B-AFBA-512CDF098030}"/>
    <cellStyle name="BoldStyle" xfId="310" xr:uid="{372D5FE3-7A52-4B76-9B9A-A60889D92C8A}"/>
    <cellStyle name="Calculation 2" xfId="166" xr:uid="{2F5EC570-16A2-4282-AFED-F9BFF2C8D0E2}"/>
    <cellStyle name="Calculation 3" xfId="280" xr:uid="{8602CF07-40CA-473B-81ED-7C12CBF4ECB1}"/>
    <cellStyle name="Check Cell 2" xfId="168" xr:uid="{AA27A5DA-3212-4766-9D38-DD6663575616}"/>
    <cellStyle name="Check Cell 3" xfId="307" xr:uid="{99F16A9E-4FAB-4FAC-9A2C-F41A136A2CC9}"/>
    <cellStyle name="Check Cell 4" xfId="49" xr:uid="{14AC1E21-16CF-43EE-99EB-11FDA6B71EF5}"/>
    <cellStyle name="Comma" xfId="1" builtinId="3"/>
    <cellStyle name="Comma [0] 2" xfId="62" xr:uid="{9D1358A9-7908-4F77-8F9B-64EE2D4AD7D9}"/>
    <cellStyle name="Comma [0] 3" xfId="56" xr:uid="{4A4C74C9-449A-4DC7-A1E8-D1FD394FDE1B}"/>
    <cellStyle name="Comma 10" xfId="47" xr:uid="{80BCAFEA-907C-41AD-8296-237B5873CF01}"/>
    <cellStyle name="Comma 10 2" xfId="110" xr:uid="{8BAB4B58-F53F-45FE-B3CA-DF9558CE3EF5}"/>
    <cellStyle name="Comma 11" xfId="115" xr:uid="{D2A639E9-4D97-47F1-944E-AEF17F8EAE38}"/>
    <cellStyle name="Comma 11 2" xfId="129" xr:uid="{648690DA-C9F8-45BA-8DDF-CEFC7FD9EDF5}"/>
    <cellStyle name="Comma 11 2 2" xfId="219" xr:uid="{93BBC9CA-00D6-4559-83A2-362AADFDA8DB}"/>
    <cellStyle name="Comma 11 2 3" xfId="241" xr:uid="{A549F960-E81C-4ECE-A2AC-C1B8AB5394C5}"/>
    <cellStyle name="Comma 11 3" xfId="223" xr:uid="{EB42D4CA-7AB5-44EF-84FB-BF5815B9F095}"/>
    <cellStyle name="Comma 11 4" xfId="227" xr:uid="{339DD206-F6D4-46DA-80CA-A577BD0E48D2}"/>
    <cellStyle name="Comma 11 4 2" xfId="250" xr:uid="{D4030F87-28A3-4465-A447-CBFD52718822}"/>
    <cellStyle name="Comma 11 5" xfId="232" xr:uid="{68B35C5A-E18F-43BF-8488-E9BB7C3CA506}"/>
    <cellStyle name="Comma 12" xfId="117" xr:uid="{2AEE3E22-7B2F-43FF-B8C9-3213EAA049B9}"/>
    <cellStyle name="Comma 12 2" xfId="239" xr:uid="{DAFF695A-583D-46C7-AEAF-9087D854371E}"/>
    <cellStyle name="Comma 13" xfId="119" xr:uid="{EA7CF2A1-A733-4504-947A-4F48E3460A50}"/>
    <cellStyle name="Comma 14" xfId="125" xr:uid="{80F5876E-6F9A-43A7-AF45-0F5AB0E29D2C}"/>
    <cellStyle name="Comma 14 2" xfId="215" xr:uid="{A3729E8A-B430-4946-9987-B5F3204CCD48}"/>
    <cellStyle name="Comma 15" xfId="127" xr:uid="{D3E99453-FCA7-42DF-9B0E-D88F0B7D1C6E}"/>
    <cellStyle name="Comma 16" xfId="135" xr:uid="{F125D845-8244-461F-AE74-F6BB3076E51B}"/>
    <cellStyle name="Comma 17" xfId="137" xr:uid="{A46471A1-31BF-415F-95F3-89292306351B}"/>
    <cellStyle name="Comma 18" xfId="143" xr:uid="{4F29E693-475E-47D7-9935-002A629A8D8B}"/>
    <cellStyle name="Comma 19" xfId="145" xr:uid="{2523B90D-2114-4EF6-B6DB-8A013F46A309}"/>
    <cellStyle name="Comma 2" xfId="25" xr:uid="{3500F3D6-2BF5-4178-A632-2E994CCCB203}"/>
    <cellStyle name="Comma 2 2" xfId="91" xr:uid="{4C463194-38CC-4735-BE00-8073E3A98E62}"/>
    <cellStyle name="Comma 2 2 2" xfId="138" xr:uid="{8202C81B-82DA-4282-ABEB-C275828CB022}"/>
    <cellStyle name="Comma 2 2 4" xfId="245" xr:uid="{6249D6C0-FB02-4675-81B7-DB711DA2B9E9}"/>
    <cellStyle name="Comma 2 3" xfId="29" xr:uid="{188EF605-91B6-4B42-B88E-06E2A1150DFA}"/>
    <cellStyle name="Comma 2 3 2" xfId="142" xr:uid="{73F1B2AA-F5B2-4CB9-9D70-A336B5874925}"/>
    <cellStyle name="Comma 2 4" xfId="65" xr:uid="{62F48787-6AF5-44F1-89A4-E118D3196B7A}"/>
    <cellStyle name="Comma 2 5" xfId="312" xr:uid="{35DBC63B-0480-4C01-A99A-D1EA6628EC90}"/>
    <cellStyle name="Comma 20" xfId="98" xr:uid="{E5B71FCC-54FD-4CFA-B5FC-80D202254320}"/>
    <cellStyle name="Comma 21" xfId="153" xr:uid="{5CB3795A-A20A-40B0-9474-AFA1FBE96729}"/>
    <cellStyle name="Comma 22" xfId="213" xr:uid="{755C5010-1B41-481C-A422-C898400EFB9B}"/>
    <cellStyle name="Comma 23" xfId="217" xr:uid="{4A830364-B62A-4462-94CB-0FB57494C910}"/>
    <cellStyle name="Comma 24" xfId="231" xr:uid="{A60FF4D3-37B8-49E9-A899-D4946B852917}"/>
    <cellStyle name="Comma 25" xfId="237" xr:uid="{C55A7871-BF8C-4F2B-A0D8-AEEB1A5810C5}"/>
    <cellStyle name="Comma 26" xfId="253" xr:uid="{353178C3-58E5-4042-8041-635C7626B078}"/>
    <cellStyle name="Comma 27" xfId="255" xr:uid="{160A8012-1D43-4E04-930D-89967AF0E3A3}"/>
    <cellStyle name="Comma 28" xfId="75" xr:uid="{74018023-D94A-4E55-AECC-684C5D279E31}"/>
    <cellStyle name="Comma 29" xfId="257" xr:uid="{9DE2E698-5402-46FB-8C07-D8614EBF5E88}"/>
    <cellStyle name="Comma 3" xfId="20" xr:uid="{9EB2ACA2-928B-4BA5-8127-E1D58FF8DD8F}"/>
    <cellStyle name="Comma 3 2" xfId="140" xr:uid="{1E43526A-6070-4F2B-AD57-33AE35FC3B7C}"/>
    <cellStyle name="Comma 3 3" xfId="69" xr:uid="{E772157F-F8A5-4EA5-8657-0D7647908F3B}"/>
    <cellStyle name="Comma 3 3 2 2" xfId="315" xr:uid="{F5CC575A-E34D-4C12-A3F5-10ED2F28DBFE}"/>
    <cellStyle name="Comma 3 4" xfId="264" xr:uid="{A947BBC0-48A6-4585-A623-84FA86DA73E7}"/>
    <cellStyle name="Comma 3 5" xfId="317" xr:uid="{D8480DE4-8C78-4243-ABA5-9DA402779CD4}"/>
    <cellStyle name="Comma 30" xfId="270" xr:uid="{BFA325C0-8280-4C20-A74C-32B0259B7850}"/>
    <cellStyle name="Comma 31" xfId="265" xr:uid="{DDA75449-1031-4A5E-8F68-A74E66CA2D07}"/>
    <cellStyle name="Comma 32" xfId="261" xr:uid="{930D0ABB-35DC-4001-9869-B98A2CEB6AFF}"/>
    <cellStyle name="Comma 33" xfId="260" xr:uid="{2A0E12AD-988F-40D3-8645-055610A1F772}"/>
    <cellStyle name="Comma 34" xfId="262" xr:uid="{E6E76A51-BFA1-4051-8BB9-5F078C0BEF9E}"/>
    <cellStyle name="Comma 35" xfId="274" xr:uid="{1FE995BC-FF1B-4B9B-9F50-48E4589F01A6}"/>
    <cellStyle name="Comma 36" xfId="268" xr:uid="{C26E350D-4A27-42B7-9BC3-17E8784E92A0}"/>
    <cellStyle name="Comma 37" xfId="277" xr:uid="{B7E643A4-AFFD-477F-8CE1-EC97513FBA11}"/>
    <cellStyle name="Comma 38" xfId="278" xr:uid="{3D6ABEFE-C8FE-40AD-B3CD-0F77B46B5B95}"/>
    <cellStyle name="Comma 39" xfId="279" xr:uid="{2505E609-623E-4858-B7F9-6E8B42051512}"/>
    <cellStyle name="Comma 4" xfId="26" xr:uid="{1DE7942F-826F-4564-8355-3BA7F8ACE7D7}"/>
    <cellStyle name="Comma 4 2" xfId="72" xr:uid="{26DB0EF2-A5FB-4905-BC76-C943BF605C07}"/>
    <cellStyle name="Comma 4 3" xfId="318" xr:uid="{ABB75CBC-877A-4F9D-94F6-70B90361818D}"/>
    <cellStyle name="Comma 4 4" xfId="328" xr:uid="{2716BB2A-5004-480A-B730-CFF996D64CDA}"/>
    <cellStyle name="Comma 40" xfId="308" xr:uid="{46FD5352-B2E1-4A6F-9E46-CDA898A43F05}"/>
    <cellStyle name="Comma 41" xfId="314" xr:uid="{92950005-A926-4593-BEFF-F8AB336F112C}"/>
    <cellStyle name="Comma 42" xfId="320" xr:uid="{E110677F-8AB4-4110-861B-AF4D77D8EF52}"/>
    <cellStyle name="Comma 43" xfId="323" xr:uid="{876C2433-1730-477E-8C91-06B49FCA1CAF}"/>
    <cellStyle name="Comma 44" xfId="321" xr:uid="{0BF090A6-6FF8-4C8D-BCC6-2CE20D349C59}"/>
    <cellStyle name="Comma 45" xfId="333" xr:uid="{84E219E4-328B-462C-A4B9-45B7DE79520E}"/>
    <cellStyle name="Comma 46" xfId="331" xr:uid="{71A308D6-8175-47B4-97B8-F68F69DE8E3C}"/>
    <cellStyle name="Comma 47" xfId="337" xr:uid="{D0A1A5FF-772D-445C-82EC-BD144339FD9C}"/>
    <cellStyle name="Comma 48" xfId="336" xr:uid="{6BEAC5B5-7975-4377-B275-2F82AF3C7739}"/>
    <cellStyle name="Comma 49" xfId="334" xr:uid="{4C0AF3EC-972E-4F79-8DD8-13C08BDC9AFC}"/>
    <cellStyle name="Comma 5" xfId="44" xr:uid="{E4904AC9-AD90-4B68-AC82-896926EBBABE}"/>
    <cellStyle name="Comma 5 2" xfId="71" xr:uid="{CE3460DA-D487-4287-A4AA-175A70B1ACC8}"/>
    <cellStyle name="Comma 5 3" xfId="70" xr:uid="{65F3554F-E1B1-4498-A60E-1699DD77839F}"/>
    <cellStyle name="Comma 5 4" xfId="329" xr:uid="{D9A9DBA0-8123-4B84-B3AD-794ADEC4D98B}"/>
    <cellStyle name="Comma 50" xfId="325" xr:uid="{AE57538A-8469-45DE-8B57-AA915983BA3F}"/>
    <cellStyle name="Comma 51" xfId="340" xr:uid="{2A550F1F-EA84-449F-963A-39AAD3AE0E99}"/>
    <cellStyle name="Comma 6" xfId="45" xr:uid="{9CC29FFF-98A4-45D8-81D8-44F40789396E}"/>
    <cellStyle name="Comma 6 2" xfId="94" xr:uid="{468EDFCC-4942-402F-8C4C-E02911285F12}"/>
    <cellStyle name="Comma 7" xfId="21" xr:uid="{55EA408A-E4CF-4F95-90BD-A8C8C08C930E}"/>
    <cellStyle name="Comma 7 2" xfId="79" xr:uid="{F03BC53F-10B9-4AD5-98C0-65F49046DE55}"/>
    <cellStyle name="Comma 8" xfId="61" xr:uid="{3C9D4587-5D90-4AAD-9CCE-7330D045EA6B}"/>
    <cellStyle name="Comma 8 2" xfId="77" xr:uid="{B14E2A10-CC35-4D8C-8EAB-BB2ECC00EAB2}"/>
    <cellStyle name="Comma 9" xfId="54" xr:uid="{1CE04B4B-9E97-49CF-9263-6C3A44D97784}"/>
    <cellStyle name="Comma 9 2" xfId="224" xr:uid="{60D458B8-9043-4CFD-A032-3C016707B904}"/>
    <cellStyle name="Comma 9 3" xfId="107" xr:uid="{58A46BB2-C657-4B7B-B395-4E33CD72ECDE}"/>
    <cellStyle name="Currency 3" xfId="55" xr:uid="{A3EBC97B-68ED-43E4-98CC-C4FC65E38B6F}"/>
    <cellStyle name="Explanatory Text" xfId="15" builtinId="53" customBuiltin="1"/>
    <cellStyle name="Explanatory Text 2" xfId="170" xr:uid="{FE9ADDBE-5567-4F1D-B6EA-6D57A6A669B3}"/>
    <cellStyle name="Good" xfId="8" builtinId="26" customBuiltin="1"/>
    <cellStyle name="Good 2" xfId="162" xr:uid="{D2995D70-80C5-4D66-A775-9ECCB284C7C2}"/>
    <cellStyle name="GreenStyle" xfId="311" xr:uid="{D8696896-E85B-4AA0-BB79-EECA326EA14B}"/>
    <cellStyle name="Heading 1" xfId="4" builtinId="16" customBuiltin="1"/>
    <cellStyle name="Heading 1 2" xfId="158" xr:uid="{71245AD2-C3DC-4B77-93C4-C096019EE5A6}"/>
    <cellStyle name="Heading 2" xfId="5" builtinId="17" customBuiltin="1"/>
    <cellStyle name="Heading 2 2" xfId="159" xr:uid="{A1269144-FC7F-4192-A782-4D8FBC0BD9B2}"/>
    <cellStyle name="Heading 3" xfId="6" builtinId="18" customBuiltin="1"/>
    <cellStyle name="Heading 3 2" xfId="160" xr:uid="{D4C69366-621A-49DB-8E67-5E723A55F6F2}"/>
    <cellStyle name="Heading 4" xfId="7" builtinId="19" customBuiltin="1"/>
    <cellStyle name="Heading 4 2" xfId="161" xr:uid="{D12883FA-50DA-43CC-BEB4-C93CBCF9280F}"/>
    <cellStyle name="Hyperlink" xfId="2" builtinId="8"/>
    <cellStyle name="Input" xfId="10" builtinId="20" customBuiltin="1"/>
    <cellStyle name="Input 2" xfId="89" xr:uid="{8D433F20-4BD5-4984-95FC-3CF5DADD0BAD}"/>
    <cellStyle name="Input 3" xfId="164" xr:uid="{3BBFDF09-F7D2-41D6-AC69-273173322FEF}"/>
    <cellStyle name="Linked Cell" xfId="12" builtinId="24" customBuiltin="1"/>
    <cellStyle name="Linked Cell 2" xfId="167" xr:uid="{78FB40F6-942F-4D2B-BF1D-5705FFFEFDC3}"/>
    <cellStyle name="Neutral" xfId="9" builtinId="28" customBuiltin="1"/>
    <cellStyle name="Neutral 2" xfId="31" xr:uid="{5CFA2D6E-D6EA-45F4-9D00-0E4394E4C0A7}"/>
    <cellStyle name="Normal" xfId="0" builtinId="0"/>
    <cellStyle name="Normal - Style1" xfId="101" xr:uid="{089BFAE4-E950-4807-9886-2CF4CE28568B}"/>
    <cellStyle name="Normal - Style1 2" xfId="46" xr:uid="{2BDC1E2F-B04C-4E99-B0FC-D7BB79214E34}"/>
    <cellStyle name="Normal - Style1 2 2" xfId="113" xr:uid="{4C631A93-331F-47CF-8CD1-E2CABACE4D32}"/>
    <cellStyle name="Normal 10" xfId="28" xr:uid="{B3CB27EC-E2BB-43A9-9867-5FAFA7D66A72}"/>
    <cellStyle name="Normal 10 2" xfId="105" xr:uid="{B031BD6E-D7F4-4B29-ADF1-DC6698A79287}"/>
    <cellStyle name="Normal 10 2 2" xfId="41" xr:uid="{6429FA9F-E3A0-4E8D-BC81-5EB3A2790BF3}"/>
    <cellStyle name="Normal 11" xfId="32" xr:uid="{9AEF24A8-DD9A-4A23-A391-53FE5572AEED}"/>
    <cellStyle name="Normal 11 2" xfId="109" xr:uid="{FEAFB827-E97C-404F-937C-04258ED25194}"/>
    <cellStyle name="Normal 12" xfId="59" xr:uid="{A1ACEEDD-BA8C-4322-9B26-C917EBB7F93B}"/>
    <cellStyle name="Normal 12 2" xfId="130" xr:uid="{76260D30-E281-4D71-831C-E279ECB51260}"/>
    <cellStyle name="Normal 12 3" xfId="216" xr:uid="{9E08F15C-AB18-4B50-8CFF-FD4C00B9B370}"/>
    <cellStyle name="Normal 12 4" xfId="226" xr:uid="{D6BC9F11-0947-4044-8725-48A260D212B4}"/>
    <cellStyle name="Normal 12 4 2" xfId="249" xr:uid="{F9086CE7-B9B4-4DA6-9098-C2FB43B01DAD}"/>
    <cellStyle name="Normal 12 5" xfId="230" xr:uid="{8C8C9B43-F009-4627-8CE8-4C114EAAF05E}"/>
    <cellStyle name="Normal 12 6" xfId="238" xr:uid="{A3987D6D-5ABB-4207-8774-82DF5081E9EE}"/>
    <cellStyle name="Normal 12 7" xfId="248" xr:uid="{1A85C884-CD4D-493A-B57F-41F596B7F177}"/>
    <cellStyle name="Normal 12 8" xfId="112" xr:uid="{85945BF2-330E-4529-AF55-050C64BC8877}"/>
    <cellStyle name="Normal 13" xfId="60" xr:uid="{DC1154D4-D938-4A45-A818-71BF415B3972}"/>
    <cellStyle name="Normal 13 2" xfId="131" xr:uid="{F1753DC5-D1E2-4087-96A5-78F87EA69AA9}"/>
    <cellStyle name="Normal 13 3" xfId="116" xr:uid="{3CD62415-A947-4424-9875-F1CFF1E19ED1}"/>
    <cellStyle name="Normal 14" xfId="118" xr:uid="{193FBDD0-5A59-486E-9164-C3989D75A3AF}"/>
    <cellStyle name="Normal 15" xfId="120" xr:uid="{78679E74-8FD0-4BCE-ADA0-9A5A645D51B0}"/>
    <cellStyle name="Normal 16" xfId="124" xr:uid="{8AE62AC3-4241-4CF8-BC5F-B07E75452227}"/>
    <cellStyle name="Normal 16 2" xfId="214" xr:uid="{A0F03227-4347-4EEE-8FBD-88E950D39EDC}"/>
    <cellStyle name="Normal 17" xfId="126" xr:uid="{29988ADB-3135-438C-A34D-B89843FFE868}"/>
    <cellStyle name="Normal 18" xfId="133" xr:uid="{743AD76D-072D-4AAC-A5F4-5BE7EB85189C}"/>
    <cellStyle name="Normal 19" xfId="144" xr:uid="{07383611-1A6A-44F5-BB4A-FD361B2AFA69}"/>
    <cellStyle name="Normal 2" xfId="42" xr:uid="{51BEB2AE-97D2-459C-993F-3DC423B710B1}"/>
    <cellStyle name="Normal 2 11 2" xfId="92" xr:uid="{94C22826-8F2B-4064-82B0-1511D15F5775}"/>
    <cellStyle name="Normal 2 2" xfId="53" xr:uid="{C67C7B35-24A7-4130-A883-BF8E596C0E8F}"/>
    <cellStyle name="Normal 2 2 2" xfId="82" xr:uid="{8F31BA6C-CFE1-4437-BC72-03ECEE1377C9}"/>
    <cellStyle name="Normal 2 2 2 2 2" xfId="240" xr:uid="{B941400A-340A-494D-AF6D-68D40C418922}"/>
    <cellStyle name="Normal 2 2 3" xfId="68" xr:uid="{13FBB5D2-2942-4B14-97B7-D4E7056E749C}"/>
    <cellStyle name="Normal 2 3" xfId="87" xr:uid="{AAD4AC6E-AA47-48A7-8549-7AFF4543E966}"/>
    <cellStyle name="Normal 2 3 2" xfId="100" xr:uid="{B686C690-306C-4E85-8A66-D5E5DF55DCC7}"/>
    <cellStyle name="Normal 2 3 3" xfId="218" xr:uid="{B7AD8562-A684-47B3-96C5-D83893D4C78A}"/>
    <cellStyle name="Normal 2 4" xfId="103" xr:uid="{BAE75290-F6E8-4EBE-AD20-F97B987A4E11}"/>
    <cellStyle name="Normal 2 5" xfId="134" xr:uid="{61236F24-4ABD-446D-AAFB-7B19762C2958}"/>
    <cellStyle name="Normal 2 5 2" xfId="150" xr:uid="{D97D5550-91B9-4916-B57A-925CDE6DF8F7}"/>
    <cellStyle name="Normal 2 6" xfId="141" xr:uid="{94EF99DD-A95B-4859-BE50-3F9EADCADF64}"/>
    <cellStyle name="Normal 2 7" xfId="222" xr:uid="{AFF2F572-9221-4587-8A22-162A050F47AC}"/>
    <cellStyle name="Normal 2 8" xfId="64" xr:uid="{F00C67C8-D7F5-41E8-A2A8-C5D87C038735}"/>
    <cellStyle name="Normal 20" xfId="146" xr:uid="{A20B2DB1-F926-4DF9-9605-9B66ADF20C4C}"/>
    <cellStyle name="Normal 21" xfId="152" xr:uid="{EA492753-5485-42C6-92FB-05F475828A07}"/>
    <cellStyle name="Normal 22" xfId="154" xr:uid="{19A0F0C7-8218-4EEC-89DC-3B17C7ACB2A5}"/>
    <cellStyle name="Normal 23" xfId="96" xr:uid="{1D3C7421-7B42-44E2-BE1F-9B5EEB343F43}"/>
    <cellStyle name="Normal 23 2" xfId="148" xr:uid="{0DA77EC4-E8D9-4362-9A80-324C0A003E25}"/>
    <cellStyle name="Normal 24" xfId="155" xr:uid="{18CA13C5-A5DD-4126-BA81-1A651E0AB2C9}"/>
    <cellStyle name="Normal 25" xfId="236" xr:uid="{FD8C3178-BC02-4D0B-829E-F2DDD9D45AD2}"/>
    <cellStyle name="Normal 26" xfId="246" xr:uid="{64584922-44D5-4F2F-BFE2-0BA8156EDE71}"/>
    <cellStyle name="Normal 27" xfId="247" xr:uid="{26B56CC1-3D97-493A-9A61-19DA6F32E2E8}"/>
    <cellStyle name="Normal 28" xfId="252" xr:uid="{045488A0-D1C4-490F-B516-C2BA07362EE3}"/>
    <cellStyle name="Normal 29" xfId="254" xr:uid="{73323AF2-4977-4F52-AA0E-4B250CEFED14}"/>
    <cellStyle name="Normal 3" xfId="48" xr:uid="{E6F1689D-FD1A-4527-B46A-0E6D22232D30}"/>
    <cellStyle name="Normal 3 2" xfId="57" xr:uid="{EF5DDE42-3CD7-40DF-B611-F6E7E73A5B91}"/>
    <cellStyle name="Normal 3 2 2" xfId="74" xr:uid="{28195EEE-1450-493F-A4F3-D7E6D9B0CE81}"/>
    <cellStyle name="Normal 3 2 3" xfId="80" xr:uid="{491EA6FD-B849-44EC-8F26-350B48444E00}"/>
    <cellStyle name="Normal 3 2 3 2" xfId="149" xr:uid="{2644AB8B-A338-4683-A47D-A9E7BF5C3808}"/>
    <cellStyle name="Normal 3 2 4" xfId="90" xr:uid="{EA971EB5-EB54-481C-AE04-595CE2B85334}"/>
    <cellStyle name="Normal 3 2 5" xfId="235" xr:uid="{DEEFA433-4C00-434A-9D93-7D0F8A3F91EC}"/>
    <cellStyle name="Normal 3 2 6" xfId="66" xr:uid="{B6D5628B-C690-4511-9C94-301F25950561}"/>
    <cellStyle name="Normal 3 3" xfId="73" xr:uid="{9AE5F9AD-1980-43D9-A2EA-513C7BA548D9}"/>
    <cellStyle name="Normal 3 3 2" xfId="139" xr:uid="{31B760E5-CF44-4CF1-95EB-D8B18BD10FC7}"/>
    <cellStyle name="Normal 3 4" xfId="102" xr:uid="{0A1730B9-C16B-4599-B162-667D65F21E36}"/>
    <cellStyle name="Normal 3 4 2" xfId="104" xr:uid="{611638B7-8E9E-41A5-A5B6-133CD53E6732}"/>
    <cellStyle name="Normal 3 4 3" xfId="122" xr:uid="{2BBFEF0B-4ACB-4FDD-90C4-E56D5BCAB6B6}"/>
    <cellStyle name="Normal 3 5" xfId="123" xr:uid="{2DE2DD88-46A5-4E1E-AEFC-5B90E46AFF0F}"/>
    <cellStyle name="Normal 3 6" xfId="271" xr:uid="{666A1694-2FD9-4143-96EE-382394C74D60}"/>
    <cellStyle name="Normal 3 7" xfId="243" xr:uid="{9B4A18F1-8B25-4C11-B39B-B18D3EED8256}"/>
    <cellStyle name="Normal 30" xfId="63" xr:uid="{51280FC5-A233-41E2-A8E5-A31E937E9E85}"/>
    <cellStyle name="Normal 31" xfId="95" xr:uid="{5A126FB1-7D7E-4BAC-84D2-796F7C05A71E}"/>
    <cellStyle name="Normal 32" xfId="256" xr:uid="{0BE3FBDB-C264-4F1D-AF5E-956E461C5D2E}"/>
    <cellStyle name="Normal 33" xfId="267" xr:uid="{9787C93E-4B8D-4A3C-9C70-5A31CBDE4CB3}"/>
    <cellStyle name="Normal 34" xfId="266" xr:uid="{41C008E5-5F72-4539-9DE5-3B55814B5792}"/>
    <cellStyle name="Normal 35" xfId="263" xr:uid="{A28E1185-287F-494B-B07F-0A09AD761AFF}"/>
    <cellStyle name="Normal 36" xfId="258" xr:uid="{1F277F7D-DFE5-4E5D-8392-E40E79EB0E7F}"/>
    <cellStyle name="Normal 37" xfId="276" xr:uid="{27439C7C-01EB-433F-8AA1-3736A6A61E5C}"/>
    <cellStyle name="Normal 38" xfId="272" xr:uid="{AFE922C6-0B87-40D8-BE77-7191A59616C4}"/>
    <cellStyle name="Normal 39" xfId="275" xr:uid="{DAD6407A-6251-4D41-A39E-7BBCF68CBF57}"/>
    <cellStyle name="Normal 4" xfId="17" xr:uid="{8F8F25D4-8FA6-49DA-B3CF-BDE2441C8346}"/>
    <cellStyle name="Normal 4 2" xfId="81" xr:uid="{8EA9EBC0-FF2D-4BB8-8E44-57E5D74E0A76}"/>
    <cellStyle name="Normal 4 2 2" xfId="97" xr:uid="{3237663C-1E89-4765-BDE4-FBF9E02657BB}"/>
    <cellStyle name="Normal 4 2 2 2" xfId="99" xr:uid="{809128A4-7B99-4994-888C-C0FBFB008EE2}"/>
    <cellStyle name="Normal 4 2 2 2 2" xfId="106" xr:uid="{76756B1A-F4D9-4967-8F49-42DC5E2C0EE9}"/>
    <cellStyle name="Normal 4 2 2 2 2 2" xfId="111" xr:uid="{D11AE22B-BBB5-4610-AD5F-F7718C8AB5EE}"/>
    <cellStyle name="Normal 4 2 2 2 2 2 2" xfId="128" xr:uid="{84BD6A90-71E9-41FD-BD29-B9A5D3680A97}"/>
    <cellStyle name="Normal 4 2 2 2 3" xfId="121" xr:uid="{CD865625-8D18-4AD5-B29A-1DF42F31C731}"/>
    <cellStyle name="Normal 4 2 2 2 4" xfId="136" xr:uid="{513FADC1-E265-4211-A9B7-0C4FD6EEE5E3}"/>
    <cellStyle name="Normal 4 2 2 2 4 2" xfId="221" xr:uid="{3C7A9C70-B954-4A3C-88B1-F37F0691DEF4}"/>
    <cellStyle name="Normal 4 2 2 2 4 3" xfId="229" xr:uid="{2823047E-F71E-4871-A34A-771EEAABD2A9}"/>
    <cellStyle name="Normal 4 2 2 2 4 4" xfId="234" xr:uid="{03F3EDB3-E134-41C9-8841-0341C5728CDB}"/>
    <cellStyle name="Normal 4 2 2 2 4 5" xfId="244" xr:uid="{0474F4AF-EF44-4B36-8FFA-C3B666F95490}"/>
    <cellStyle name="Normal 4 2 2 2 5" xfId="147" xr:uid="{86E7CCD2-4E8C-44AF-AB1A-4061138D76E4}"/>
    <cellStyle name="Normal 4 2 2 3" xfId="114" xr:uid="{3C7F5DA8-AD12-4263-A10F-1C296D86F251}"/>
    <cellStyle name="Normal 4 2 2 3 2" xfId="220" xr:uid="{4394DDEE-BD79-482B-BD68-AFEFB540475C}"/>
    <cellStyle name="Normal 4 2 2 3 3" xfId="228" xr:uid="{55C849AA-A772-48A5-ABD5-59D2FE7F76FD}"/>
    <cellStyle name="Normal 4 2 2 3 3 2" xfId="251" xr:uid="{BEE95FC8-B3F2-4955-8AB6-886E78E55687}"/>
    <cellStyle name="Normal 4 2 2 3 4" xfId="233" xr:uid="{8FA56A60-29C3-42FC-97A5-BFD7462C11BB}"/>
    <cellStyle name="Normal 4 2 2 3 5" xfId="242" xr:uid="{F9E9F21C-50B5-46A8-AD61-8627A2F58E38}"/>
    <cellStyle name="Normal 4 2 2 4" xfId="151" xr:uid="{85670731-55FB-4F5E-9E1B-C81AEAE23CDE}"/>
    <cellStyle name="Normal 4 3" xfId="132" xr:uid="{39846D80-A3CC-404C-8D89-A266EC9D58E4}"/>
    <cellStyle name="Normal 4 4" xfId="156" xr:uid="{2203ACA1-D541-4E5D-9916-D236E4433549}"/>
    <cellStyle name="Normal 4 5" xfId="225" xr:uid="{6AA65C09-F443-4A7C-BEC8-16AC1EA68644}"/>
    <cellStyle name="Normal 4 6" xfId="67" xr:uid="{8035CAFE-359A-4CFC-A0AD-2AC3A8022028}"/>
    <cellStyle name="Normal 40" xfId="269" xr:uid="{C690B8C2-4F4B-4E5A-B251-4AFCF705C4AE}"/>
    <cellStyle name="Normal 41" xfId="259" xr:uid="{90ACBC9E-34F4-461A-A295-8227EA778F12}"/>
    <cellStyle name="Normal 42" xfId="273" xr:uid="{7FF537FE-0BA5-4A8D-BCBA-75BB57E8AB2D}"/>
    <cellStyle name="Normal 43" xfId="313" xr:uid="{25AB4C86-5A62-41B4-A29D-2D8CB60F723C}"/>
    <cellStyle name="Normal 43 2" xfId="316" xr:uid="{14F2B35F-C931-4E4B-B384-DEF7F8F19EC6}"/>
    <cellStyle name="Normal 44" xfId="319" xr:uid="{6B312F6E-02B0-49F5-B869-E1E7AAEC5AEB}"/>
    <cellStyle name="Normal 45" xfId="322" xr:uid="{386C9E2C-64A4-417A-B070-A9FC21EEFE6E}"/>
    <cellStyle name="Normal 46" xfId="330" xr:uid="{CBE70A38-BB88-48EF-8BA0-A83E53DE693F}"/>
    <cellStyle name="Normal 47" xfId="324" xr:uid="{A9820ACB-7E41-4A39-B7D4-B1EDC82884F5}"/>
    <cellStyle name="Normal 48" xfId="332" xr:uid="{8605B775-948C-4E4F-B42A-B3AF55452C8A}"/>
    <cellStyle name="Normal 49" xfId="335" xr:uid="{957A0402-C658-4A1D-A0AA-8C3C924A3F30}"/>
    <cellStyle name="Normal 5" xfId="18" xr:uid="{2B7DC8F9-6B06-4F5C-81F6-76154E801E08}"/>
    <cellStyle name="Normal 5 2" xfId="27" xr:uid="{86D81701-D686-44A9-B140-34829983BEDD}"/>
    <cellStyle name="Normal 5 2 2" xfId="108" xr:uid="{451E5FAC-9134-43B2-81E5-C85249D30EDF}"/>
    <cellStyle name="Normal 5 3" xfId="196" xr:uid="{38565552-F79E-4919-8F52-DC2D3B346266}"/>
    <cellStyle name="Normal 5 4" xfId="84" xr:uid="{41424491-B15D-4C75-BADD-4E74C8A2EB3D}"/>
    <cellStyle name="Normal 5 5" xfId="327" xr:uid="{06EDEECC-A548-468E-8EDD-BB9551460988}"/>
    <cellStyle name="Normal 50" xfId="326" xr:uid="{80DB738E-5925-4FD0-BA68-6C23098DF80D}"/>
    <cellStyle name="Normal 51" xfId="338" xr:uid="{9FED8255-48C5-4D4E-A4E6-0FDCD79B4E83}"/>
    <cellStyle name="Normal 52" xfId="339" xr:uid="{400C9E6B-80C5-455E-A04A-0C18F104598B}"/>
    <cellStyle name="Normal 53" xfId="341" xr:uid="{3DC7D59C-52AF-486A-9DF2-E51BFB31BB15}"/>
    <cellStyle name="Normal 6" xfId="30" xr:uid="{DCEC418D-7E24-4B71-8331-9CC2505AEC2B}"/>
    <cellStyle name="Normal 6 2" xfId="198" xr:uid="{80F35B35-4856-41C5-BDDC-4970FFDC9401}"/>
    <cellStyle name="Normal 6 3" xfId="76" xr:uid="{BE6E113A-6449-47A5-8846-0914809B8D3E}"/>
    <cellStyle name="Normal 7" xfId="24" xr:uid="{ED43A7A0-B467-4D4C-93C5-8F97A10C88A2}"/>
    <cellStyle name="Normal 7 2" xfId="199" xr:uid="{33F8739D-B017-4E40-8E22-A02B41ACB168}"/>
    <cellStyle name="Normal 7 3" xfId="85" xr:uid="{FA1E41B8-8446-4849-8509-5058DAB1EFFB}"/>
    <cellStyle name="Normal 8" xfId="58" xr:uid="{F42479DE-EBC2-4879-AFDE-D13EF017A7C9}"/>
    <cellStyle name="Normal 8 2" xfId="83" xr:uid="{4F1600E7-FC7A-4CF0-972F-98ECB5F80271}"/>
    <cellStyle name="Normal 9" xfId="19" xr:uid="{842ABFF0-4559-4BC0-B112-51891C0CED25}"/>
    <cellStyle name="Normal 9 2" xfId="93" xr:uid="{8846DCC8-157E-4036-A890-7E766364FF8B}"/>
    <cellStyle name="Normal 9 3" xfId="86" xr:uid="{36C9A1F5-3982-4401-9890-759F0D8A5345}"/>
    <cellStyle name="Note" xfId="14" builtinId="10" customBuiltin="1"/>
    <cellStyle name="Note 2" xfId="43" xr:uid="{F60ABD2B-3E28-4A53-A047-6E803C8A3C0E}"/>
    <cellStyle name="Note 2 2" xfId="197" xr:uid="{E2750DBB-BED8-4BD7-A2EF-A97C3BC40C94}"/>
    <cellStyle name="Note 2 3" xfId="88" xr:uid="{2C4719AF-0157-407C-9CA0-A36B4D4A59E4}"/>
    <cellStyle name="Note 3" xfId="200" xr:uid="{B573F094-81A5-47B3-8877-11486F874288}"/>
    <cellStyle name="Output" xfId="11" builtinId="21" customBuiltin="1"/>
    <cellStyle name="Output 2" xfId="165" xr:uid="{244E8FCE-5084-4DBF-BA1D-88F07CA7B433}"/>
    <cellStyle name="Percent 2" xfId="23" xr:uid="{CAD7E9D9-CA99-4BE5-8D9F-E304CBB93368}"/>
    <cellStyle name="Style 62" xfId="22" xr:uid="{7C3EBEC2-9D8F-480D-9249-14DEE358034D}"/>
    <cellStyle name="TableSubtitleStyle" xfId="309" xr:uid="{3662968C-7223-493F-A986-59B0722E3D94}"/>
    <cellStyle name="Title" xfId="3" builtinId="15" customBuiltin="1"/>
    <cellStyle name="Title 2" xfId="157" xr:uid="{385C13D3-5DF9-4D87-9A23-43932FE1FBEB}"/>
    <cellStyle name="Total" xfId="16" builtinId="25" customBuiltin="1"/>
    <cellStyle name="Total 2" xfId="171" xr:uid="{8E18C7BF-1633-4541-B140-0A812352C53E}"/>
    <cellStyle name="Warning Text" xfId="13" builtinId="11" customBuiltin="1"/>
    <cellStyle name="Warning Text 2" xfId="169" xr:uid="{462716EE-ADA6-4192-8FED-2B1BACB203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B2:F15"/>
  <sheetViews>
    <sheetView showGridLines="0" zoomScaleNormal="100" workbookViewId="0">
      <selection activeCell="B12" sqref="B12"/>
    </sheetView>
  </sheetViews>
  <sheetFormatPr defaultColWidth="8.6640625" defaultRowHeight="10.199999999999999" x14ac:dyDescent="0.2"/>
  <cols>
    <col min="1" max="1" width="8.6640625" style="108"/>
    <col min="2" max="2" width="12.21875" style="108" customWidth="1"/>
    <col min="3" max="3" width="15.88671875" style="108" customWidth="1"/>
    <col min="4" max="4" width="11.21875" style="108" customWidth="1"/>
    <col min="5" max="5" width="9.21875" style="108" customWidth="1"/>
    <col min="6" max="6" width="10.109375" style="108" customWidth="1"/>
    <col min="7" max="16384" width="8.6640625" style="108"/>
  </cols>
  <sheetData>
    <row r="2" spans="2:6" x14ac:dyDescent="0.2">
      <c r="D2" s="109" t="s">
        <v>77</v>
      </c>
    </row>
    <row r="3" spans="2:6" x14ac:dyDescent="0.2">
      <c r="B3" s="110"/>
      <c r="C3" s="110"/>
      <c r="D3" s="111" t="s">
        <v>111</v>
      </c>
      <c r="E3" s="110"/>
      <c r="F3" s="110"/>
    </row>
    <row r="4" spans="2:6" x14ac:dyDescent="0.2">
      <c r="B4" s="110"/>
      <c r="C4" s="110"/>
      <c r="D4" s="111" t="s">
        <v>112</v>
      </c>
      <c r="E4" s="110"/>
      <c r="F4" s="110"/>
    </row>
    <row r="5" spans="2:6" x14ac:dyDescent="0.2">
      <c r="B5" s="110"/>
      <c r="C5" s="110"/>
      <c r="D5" s="111" t="s">
        <v>108</v>
      </c>
      <c r="E5" s="110"/>
      <c r="F5" s="110"/>
    </row>
    <row r="6" spans="2:6" x14ac:dyDescent="0.2">
      <c r="B6" s="110"/>
      <c r="C6" s="110"/>
      <c r="D6" s="111" t="s">
        <v>109</v>
      </c>
      <c r="E6" s="110"/>
      <c r="F6" s="110"/>
    </row>
    <row r="7" spans="2:6" x14ac:dyDescent="0.2">
      <c r="B7" s="112"/>
      <c r="D7" s="111" t="s">
        <v>106</v>
      </c>
    </row>
    <row r="8" spans="2:6" x14ac:dyDescent="0.2">
      <c r="B8" s="112"/>
      <c r="D8" s="111"/>
    </row>
    <row r="9" spans="2:6" x14ac:dyDescent="0.2">
      <c r="B9" s="95" t="s">
        <v>93</v>
      </c>
    </row>
    <row r="10" spans="2:6" x14ac:dyDescent="0.2">
      <c r="B10" s="96" t="s">
        <v>95</v>
      </c>
    </row>
    <row r="11" spans="2:6" x14ac:dyDescent="0.2">
      <c r="B11" s="95" t="s">
        <v>96</v>
      </c>
    </row>
    <row r="12" spans="2:6" x14ac:dyDescent="0.2">
      <c r="B12" s="95" t="s">
        <v>97</v>
      </c>
    </row>
    <row r="14" spans="2:6" x14ac:dyDescent="0.2">
      <c r="B14" s="113" t="s">
        <v>107</v>
      </c>
    </row>
    <row r="15" spans="2:6" x14ac:dyDescent="0.2">
      <c r="B15" s="113" t="s">
        <v>110</v>
      </c>
    </row>
  </sheetData>
  <hyperlinks>
    <hyperlink ref="B9" location="SOCI!A1" display="SITUAȚIA INDIVIDUALA A PROFITULUI SAU PIERDERII ȘI A ALTOR ELEMENTE ALE REZULTATULUI GLOBAL" xr:uid="{3A91996A-652D-4D35-97F8-4272DE33DFAA}"/>
    <hyperlink ref="B11" location="SOCE!A1" display="SITUAȚIA INDIVIDUALA A MODIFICĂRILOR ÎN CAPITALURILE PROPRII" xr:uid="{67D9B2C3-FA4A-42E5-A887-D6F770416BB1}"/>
    <hyperlink ref="B12" location="SOCF!A1" display="SITUAȚIA INDIVIDUALA A FLUXURILOR DE NUMERAR" xr:uid="{D42AA9BD-AE16-4C79-BECF-3A0376D095E4}"/>
    <hyperlink ref="B10" location="SOFP!A1" display="SOFP!A1" xr:uid="{0644FDAD-3760-4E96-8AF2-9492F6157DB9}"/>
  </hyperlinks>
  <pageMargins left="0.7" right="0.7" top="0.75" bottom="0.75" header="0.3" footer="0.3"/>
  <pageSetup paperSize="9" scale="71" fitToHeight="0" orientation="portrait" horizontalDpi="4294967295" verticalDpi="4294967295" r:id="rId1"/>
  <headerFooter>
    <oddFooter>&amp;C_x000D_&amp;1#&amp;"Calibri"&amp;10&amp;K0000FF Uz Intern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5B1A6-76E8-491C-88DA-61C00416BC16}">
  <sheetPr>
    <tabColor rgb="FF92D050"/>
    <pageSetUpPr fitToPage="1"/>
  </sheetPr>
  <dimension ref="A1:I59"/>
  <sheetViews>
    <sheetView showGridLines="0" zoomScaleNormal="100" workbookViewId="0">
      <pane xSplit="1" ySplit="8" topLeftCell="B9" activePane="bottomRight" state="frozen"/>
      <selection activeCell="J49" sqref="J49"/>
      <selection pane="topRight" activeCell="J49" sqref="J49"/>
      <selection pane="bottomLeft" activeCell="J49" sqref="J49"/>
      <selection pane="bottomRight"/>
    </sheetView>
  </sheetViews>
  <sheetFormatPr defaultColWidth="8.88671875" defaultRowHeight="10.199999999999999" x14ac:dyDescent="0.2"/>
  <cols>
    <col min="1" max="1" width="47.109375" style="61" customWidth="1"/>
    <col min="2" max="2" width="2.44140625" style="30" customWidth="1"/>
    <col min="3" max="3" width="20" style="64" customWidth="1"/>
    <col min="4" max="4" width="19.109375" style="64" customWidth="1"/>
    <col min="5" max="6" width="8.88671875" style="30"/>
    <col min="7" max="7" width="56.44140625" style="30" bestFit="1" customWidth="1"/>
    <col min="8" max="16384" width="8.88671875" style="30"/>
  </cols>
  <sheetData>
    <row r="1" spans="1:9" s="29" customFormat="1" x14ac:dyDescent="0.2">
      <c r="A1" s="21" t="s">
        <v>0</v>
      </c>
      <c r="C1" s="11"/>
      <c r="D1" s="11"/>
    </row>
    <row r="2" spans="1:9" s="29" customFormat="1" x14ac:dyDescent="0.2">
      <c r="A2" s="7" t="s">
        <v>33</v>
      </c>
      <c r="C2" s="11"/>
      <c r="D2" s="11"/>
    </row>
    <row r="3" spans="1:9" s="29" customFormat="1" x14ac:dyDescent="0.2">
      <c r="A3" s="12"/>
      <c r="C3" s="11"/>
      <c r="D3" s="11"/>
    </row>
    <row r="4" spans="1:9" s="29" customFormat="1" x14ac:dyDescent="0.2">
      <c r="A4" s="13"/>
      <c r="B4" s="14" t="s">
        <v>93</v>
      </c>
      <c r="C4" s="11"/>
      <c r="D4" s="11"/>
    </row>
    <row r="5" spans="1:9" s="29" customFormat="1" x14ac:dyDescent="0.2">
      <c r="A5" s="13"/>
      <c r="B5" s="35" t="s">
        <v>94</v>
      </c>
      <c r="C5" s="11"/>
      <c r="D5" s="11"/>
    </row>
    <row r="6" spans="1:9" s="29" customFormat="1" x14ac:dyDescent="0.2">
      <c r="A6" s="13"/>
      <c r="B6" s="15"/>
      <c r="C6" s="11"/>
      <c r="D6" s="11"/>
    </row>
    <row r="7" spans="1:9" s="29" customFormat="1" ht="9" customHeight="1" x14ac:dyDescent="0.2">
      <c r="A7" s="13"/>
    </row>
    <row r="8" spans="1:9" s="29" customFormat="1" ht="10.8" thickBot="1" x14ac:dyDescent="0.25">
      <c r="A8" s="13"/>
      <c r="B8" s="10"/>
      <c r="C8" s="67" t="s">
        <v>100</v>
      </c>
      <c r="D8" s="67" t="s">
        <v>105</v>
      </c>
    </row>
    <row r="9" spans="1:9" s="36" customFormat="1" x14ac:dyDescent="0.2">
      <c r="A9" s="19"/>
      <c r="B9" s="16"/>
      <c r="C9" s="103" t="s">
        <v>104</v>
      </c>
      <c r="D9" s="103" t="s">
        <v>104</v>
      </c>
      <c r="G9" s="14"/>
      <c r="H9" s="14"/>
      <c r="I9" s="14"/>
    </row>
    <row r="10" spans="1:9" s="36" customFormat="1" x14ac:dyDescent="0.2">
      <c r="A10" s="66" t="s">
        <v>54</v>
      </c>
      <c r="B10" s="18"/>
      <c r="C10" s="65"/>
      <c r="D10" s="65"/>
      <c r="G10" s="23"/>
      <c r="H10" s="23"/>
      <c r="I10" s="23"/>
    </row>
    <row r="11" spans="1:9" s="36" customFormat="1" x14ac:dyDescent="0.2">
      <c r="A11" s="19" t="s">
        <v>25</v>
      </c>
      <c r="B11" s="18"/>
      <c r="C11" s="65">
        <v>543</v>
      </c>
      <c r="D11" s="65">
        <v>543</v>
      </c>
      <c r="G11" s="23"/>
      <c r="H11" s="23"/>
      <c r="I11" s="23"/>
    </row>
    <row r="12" spans="1:9" s="36" customFormat="1" x14ac:dyDescent="0.2">
      <c r="A12" s="19"/>
      <c r="B12" s="18"/>
      <c r="C12" s="65"/>
      <c r="D12" s="65"/>
      <c r="G12" s="23"/>
      <c r="H12" s="23"/>
      <c r="I12" s="23"/>
    </row>
    <row r="13" spans="1:9" s="36" customFormat="1" x14ac:dyDescent="0.2">
      <c r="A13" s="19" t="s">
        <v>44</v>
      </c>
      <c r="B13" s="18"/>
      <c r="C13" s="65">
        <v>-83115</v>
      </c>
      <c r="D13" s="65">
        <v>-133060</v>
      </c>
      <c r="G13" s="23"/>
      <c r="H13" s="23"/>
      <c r="I13" s="23"/>
    </row>
    <row r="14" spans="1:9" s="36" customFormat="1" x14ac:dyDescent="0.2">
      <c r="A14" s="19" t="s">
        <v>45</v>
      </c>
      <c r="B14" s="18"/>
      <c r="C14" s="65">
        <v>-1557831</v>
      </c>
      <c r="D14" s="65">
        <v>-1320354</v>
      </c>
      <c r="G14" s="23"/>
      <c r="H14" s="23"/>
      <c r="I14" s="23"/>
    </row>
    <row r="15" spans="1:9" s="36" customFormat="1" x14ac:dyDescent="0.2">
      <c r="A15" s="19" t="s">
        <v>46</v>
      </c>
      <c r="B15" s="18"/>
      <c r="C15" s="65">
        <v>-311644</v>
      </c>
      <c r="D15" s="65">
        <v>-208855</v>
      </c>
      <c r="G15" s="23"/>
      <c r="H15" s="23"/>
      <c r="I15" s="23"/>
    </row>
    <row r="16" spans="1:9" s="36" customFormat="1" x14ac:dyDescent="0.2">
      <c r="A16" s="19" t="s">
        <v>47</v>
      </c>
      <c r="B16" s="18"/>
      <c r="C16" s="65">
        <v>-1812991</v>
      </c>
      <c r="D16" s="65">
        <v>-1216683</v>
      </c>
      <c r="G16" s="23"/>
      <c r="H16" s="23"/>
      <c r="I16" s="23"/>
    </row>
    <row r="17" spans="1:9" s="36" customFormat="1" x14ac:dyDescent="0.2">
      <c r="A17" s="19" t="s">
        <v>48</v>
      </c>
      <c r="B17" s="18"/>
      <c r="C17" s="106">
        <v>0</v>
      </c>
      <c r="D17" s="106">
        <v>1974</v>
      </c>
      <c r="G17" s="23"/>
      <c r="H17" s="23"/>
      <c r="I17" s="23"/>
    </row>
    <row r="18" spans="1:9" s="36" customFormat="1" ht="10.8" thickBot="1" x14ac:dyDescent="0.25">
      <c r="A18" s="66" t="s">
        <v>49</v>
      </c>
      <c r="B18" s="16"/>
      <c r="C18" s="68">
        <f>SUM(C11:C17)</f>
        <v>-3765038</v>
      </c>
      <c r="D18" s="68">
        <f>SUM(D11:D17)</f>
        <v>-2876435</v>
      </c>
      <c r="G18" s="23"/>
      <c r="H18" s="23"/>
      <c r="I18" s="23"/>
    </row>
    <row r="19" spans="1:9" s="36" customFormat="1" ht="10.8" thickTop="1" x14ac:dyDescent="0.2">
      <c r="A19" s="66"/>
      <c r="B19" s="16"/>
      <c r="C19" s="52"/>
      <c r="D19" s="52"/>
      <c r="G19" s="23"/>
      <c r="H19" s="23"/>
      <c r="I19" s="23"/>
    </row>
    <row r="20" spans="1:9" s="36" customFormat="1" x14ac:dyDescent="0.2">
      <c r="A20" s="19" t="s">
        <v>26</v>
      </c>
      <c r="B20" s="18"/>
      <c r="C20" s="65">
        <v>2512287</v>
      </c>
      <c r="D20" s="65">
        <v>3824840</v>
      </c>
      <c r="G20" s="23"/>
      <c r="H20" s="23"/>
      <c r="I20" s="23"/>
    </row>
    <row r="21" spans="1:9" s="36" customFormat="1" x14ac:dyDescent="0.2">
      <c r="A21" s="19" t="s">
        <v>27</v>
      </c>
      <c r="B21" s="18"/>
      <c r="C21" s="106">
        <v>-902899</v>
      </c>
      <c r="D21" s="106">
        <v>-227878</v>
      </c>
      <c r="G21" s="23"/>
      <c r="H21" s="23"/>
      <c r="I21" s="23"/>
    </row>
    <row r="22" spans="1:9" s="36" customFormat="1" ht="10.8" thickBot="1" x14ac:dyDescent="0.25">
      <c r="A22" s="66" t="s">
        <v>78</v>
      </c>
      <c r="B22" s="16"/>
      <c r="C22" s="68">
        <f>SUM(C20:C21)</f>
        <v>1609388</v>
      </c>
      <c r="D22" s="68">
        <f>SUM(D20:D21)</f>
        <v>3596962</v>
      </c>
      <c r="G22" s="23"/>
      <c r="H22" s="23"/>
      <c r="I22" s="23"/>
    </row>
    <row r="23" spans="1:9" s="36" customFormat="1" ht="10.8" thickTop="1" x14ac:dyDescent="0.2">
      <c r="A23" s="66"/>
      <c r="B23" s="16"/>
      <c r="C23" s="52"/>
      <c r="D23" s="52"/>
      <c r="G23" s="23"/>
      <c r="H23" s="23"/>
      <c r="I23" s="23"/>
    </row>
    <row r="24" spans="1:9" s="36" customFormat="1" x14ac:dyDescent="0.2">
      <c r="A24" s="66" t="s">
        <v>50</v>
      </c>
      <c r="B24" s="16"/>
      <c r="C24" s="56">
        <f>C22+C18</f>
        <v>-2155650</v>
      </c>
      <c r="D24" s="56">
        <f>D22+D18</f>
        <v>720527</v>
      </c>
      <c r="G24" s="23"/>
      <c r="H24" s="23"/>
      <c r="I24" s="23"/>
    </row>
    <row r="25" spans="1:9" s="36" customFormat="1" x14ac:dyDescent="0.2">
      <c r="A25" s="19" t="s">
        <v>28</v>
      </c>
      <c r="B25" s="16"/>
      <c r="C25" s="69">
        <v>-99</v>
      </c>
      <c r="D25" s="69">
        <v>-103410</v>
      </c>
      <c r="G25" s="23"/>
      <c r="H25" s="23"/>
      <c r="I25" s="23"/>
    </row>
    <row r="26" spans="1:9" s="36" customFormat="1" ht="12.9" customHeight="1" thickBot="1" x14ac:dyDescent="0.25">
      <c r="A26" s="117" t="s">
        <v>113</v>
      </c>
      <c r="B26" s="18"/>
      <c r="C26" s="70">
        <f>C24+C25</f>
        <v>-2155749</v>
      </c>
      <c r="D26" s="70">
        <f>D24+D25</f>
        <v>617117</v>
      </c>
      <c r="G26" s="23"/>
      <c r="H26" s="23"/>
      <c r="I26" s="23"/>
    </row>
    <row r="27" spans="1:9" s="36" customFormat="1" ht="12.9" customHeight="1" thickTop="1" x14ac:dyDescent="0.2">
      <c r="A27" s="66"/>
      <c r="B27" s="18"/>
      <c r="C27" s="56"/>
      <c r="D27" s="56"/>
      <c r="G27" s="23"/>
      <c r="H27" s="23"/>
      <c r="I27" s="23"/>
    </row>
    <row r="28" spans="1:9" s="36" customFormat="1" ht="12.9" customHeight="1" x14ac:dyDescent="0.2">
      <c r="A28" s="19" t="s">
        <v>51</v>
      </c>
      <c r="B28" s="16"/>
      <c r="C28" s="56">
        <v>0</v>
      </c>
      <c r="D28" s="56">
        <v>0</v>
      </c>
      <c r="G28" s="6"/>
      <c r="H28" s="23"/>
      <c r="I28" s="23"/>
    </row>
    <row r="29" spans="1:9" s="36" customFormat="1" ht="10.8" thickBot="1" x14ac:dyDescent="0.25">
      <c r="A29" s="66" t="s">
        <v>52</v>
      </c>
      <c r="B29" s="18"/>
      <c r="C29" s="71">
        <f>C28+C26</f>
        <v>-2155749</v>
      </c>
      <c r="D29" s="71">
        <f>D28+D26</f>
        <v>617117</v>
      </c>
    </row>
    <row r="30" spans="1:9" s="36" customFormat="1" x14ac:dyDescent="0.2">
      <c r="A30" s="19"/>
      <c r="B30" s="18"/>
      <c r="C30" s="4"/>
      <c r="D30" s="4"/>
    </row>
    <row r="31" spans="1:9" s="36" customFormat="1" x14ac:dyDescent="0.2">
      <c r="A31" s="66" t="s">
        <v>55</v>
      </c>
      <c r="B31" s="18"/>
      <c r="C31" s="48"/>
      <c r="D31" s="4"/>
    </row>
    <row r="32" spans="1:9" s="36" customFormat="1" x14ac:dyDescent="0.2">
      <c r="A32" s="19" t="s">
        <v>53</v>
      </c>
      <c r="B32" s="16"/>
      <c r="C32" s="107">
        <v>-0.09</v>
      </c>
      <c r="D32" s="107">
        <v>0.03</v>
      </c>
    </row>
    <row r="33" spans="1:4" s="36" customFormat="1" x14ac:dyDescent="0.2"/>
    <row r="34" spans="1:4" s="36" customFormat="1" x14ac:dyDescent="0.2"/>
    <row r="35" spans="1:4" s="36" customFormat="1" x14ac:dyDescent="0.2"/>
    <row r="36" spans="1:4" s="36" customFormat="1" ht="14.25" customHeight="1" x14ac:dyDescent="0.2"/>
    <row r="37" spans="1:4" s="36" customFormat="1" x14ac:dyDescent="0.2">
      <c r="A37" s="55"/>
      <c r="B37" s="18"/>
      <c r="C37" s="20"/>
      <c r="D37" s="20"/>
    </row>
    <row r="38" spans="1:4" s="48" customFormat="1" x14ac:dyDescent="0.2">
      <c r="A38" s="39"/>
      <c r="B38" s="51"/>
      <c r="C38" s="56"/>
      <c r="D38" s="56"/>
    </row>
    <row r="39" spans="1:4" s="48" customFormat="1" x14ac:dyDescent="0.2">
      <c r="A39" s="57"/>
      <c r="B39" s="58"/>
      <c r="C39" s="59"/>
      <c r="D39" s="59"/>
    </row>
    <row r="40" spans="1:4" s="48" customFormat="1" x14ac:dyDescent="0.2">
      <c r="A40" s="57"/>
      <c r="B40" s="58"/>
      <c r="C40" s="59"/>
      <c r="D40" s="59"/>
    </row>
    <row r="41" spans="1:4" s="48" customFormat="1" x14ac:dyDescent="0.2">
      <c r="A41" s="57"/>
      <c r="B41" s="58"/>
      <c r="C41" s="59"/>
      <c r="D41" s="59"/>
    </row>
    <row r="42" spans="1:4" s="48" customFormat="1" x14ac:dyDescent="0.2">
      <c r="A42" s="57"/>
      <c r="B42" s="58"/>
      <c r="C42" s="59"/>
      <c r="D42" s="59"/>
    </row>
    <row r="43" spans="1:4" s="48" customFormat="1" x14ac:dyDescent="0.2">
      <c r="A43" s="57"/>
      <c r="B43" s="58"/>
      <c r="C43" s="59"/>
      <c r="D43" s="59"/>
    </row>
    <row r="44" spans="1:4" s="48" customFormat="1" x14ac:dyDescent="0.2">
      <c r="A44" s="57"/>
      <c r="B44" s="58"/>
      <c r="C44" s="59"/>
      <c r="D44" s="59"/>
    </row>
    <row r="45" spans="1:4" s="48" customFormat="1" x14ac:dyDescent="0.2">
      <c r="A45" s="39"/>
      <c r="B45" s="51"/>
      <c r="C45" s="56"/>
      <c r="D45" s="56"/>
    </row>
    <row r="46" spans="1:4" s="48" customFormat="1" x14ac:dyDescent="0.2">
      <c r="A46" s="60"/>
      <c r="B46" s="58"/>
      <c r="C46" s="59"/>
      <c r="D46" s="59"/>
    </row>
    <row r="47" spans="1:4" s="48" customFormat="1" x14ac:dyDescent="0.2">
      <c r="A47" s="39"/>
      <c r="B47" s="58"/>
      <c r="C47" s="56"/>
      <c r="D47" s="56"/>
    </row>
    <row r="48" spans="1:4" x14ac:dyDescent="0.2">
      <c r="B48" s="58"/>
      <c r="C48" s="59"/>
      <c r="D48" s="59"/>
    </row>
    <row r="49" spans="1:4" x14ac:dyDescent="0.2">
      <c r="A49" s="32"/>
      <c r="B49" s="58"/>
      <c r="C49" s="59"/>
      <c r="D49" s="59"/>
    </row>
    <row r="50" spans="1:4" x14ac:dyDescent="0.2">
      <c r="B50" s="58"/>
      <c r="C50" s="59"/>
      <c r="D50" s="59"/>
    </row>
    <row r="51" spans="1:4" x14ac:dyDescent="0.2">
      <c r="B51" s="58"/>
      <c r="C51" s="59"/>
      <c r="D51" s="59"/>
    </row>
    <row r="52" spans="1:4" x14ac:dyDescent="0.2">
      <c r="B52" s="58"/>
      <c r="C52" s="56"/>
      <c r="D52" s="56"/>
    </row>
    <row r="53" spans="1:4" x14ac:dyDescent="0.2">
      <c r="B53" s="58"/>
      <c r="C53" s="59"/>
      <c r="D53" s="59"/>
    </row>
    <row r="54" spans="1:4" x14ac:dyDescent="0.2">
      <c r="A54" s="62"/>
      <c r="B54" s="58"/>
      <c r="C54" s="59"/>
      <c r="D54" s="59"/>
    </row>
    <row r="55" spans="1:4" x14ac:dyDescent="0.2">
      <c r="B55" s="58"/>
      <c r="C55" s="59"/>
      <c r="D55" s="59"/>
    </row>
    <row r="56" spans="1:4" x14ac:dyDescent="0.2">
      <c r="B56" s="58"/>
      <c r="C56" s="59"/>
      <c r="D56" s="59"/>
    </row>
    <row r="57" spans="1:4" x14ac:dyDescent="0.2">
      <c r="B57" s="58"/>
      <c r="C57" s="56"/>
      <c r="D57" s="56"/>
    </row>
    <row r="58" spans="1:4" ht="9.6" customHeight="1" x14ac:dyDescent="0.2">
      <c r="A58" s="32"/>
      <c r="B58" s="51"/>
      <c r="C58" s="59"/>
      <c r="D58" s="59"/>
    </row>
    <row r="59" spans="1:4" s="48" customFormat="1" x14ac:dyDescent="0.2">
      <c r="A59" s="31"/>
      <c r="B59" s="58"/>
      <c r="C59" s="63"/>
      <c r="D59" s="63"/>
    </row>
  </sheetData>
  <pageMargins left="0.25" right="0.25" top="0.75" bottom="0.75" header="0.3" footer="0.3"/>
  <pageSetup paperSize="9" fitToHeight="0" orientation="portrait" horizontalDpi="4294967295" verticalDpi="4294967295" r:id="rId1"/>
  <headerFooter>
    <oddFooter>&amp;C_x000D_&amp;1#&amp;"Calibri"&amp;10&amp;K0000FF Uz Intern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L63"/>
  <sheetViews>
    <sheetView showGridLines="0" zoomScaleNormal="100" workbookViewId="0">
      <pane ySplit="8" topLeftCell="A28" activePane="bottomLeft" state="frozen"/>
      <selection pane="bottomLeft"/>
    </sheetView>
  </sheetViews>
  <sheetFormatPr defaultColWidth="8.6640625" defaultRowHeight="10.199999999999999" x14ac:dyDescent="0.2"/>
  <cols>
    <col min="1" max="1" width="36.6640625" style="8" customWidth="1"/>
    <col min="2" max="2" width="2.44140625" style="29" customWidth="1"/>
    <col min="3" max="4" width="16" style="29" bestFit="1" customWidth="1"/>
    <col min="5" max="6" width="8.6640625" style="29"/>
    <col min="7" max="7" width="53.44140625" style="29" bestFit="1" customWidth="1"/>
    <col min="8" max="8" width="16.5546875" style="29" bestFit="1" customWidth="1"/>
    <col min="9" max="9" width="16.77734375" style="29" bestFit="1" customWidth="1"/>
    <col min="10" max="10" width="19.6640625" style="29" bestFit="1" customWidth="1"/>
    <col min="11" max="12" width="12.109375" style="29" customWidth="1"/>
    <col min="13" max="16384" width="8.6640625" style="29"/>
  </cols>
  <sheetData>
    <row r="1" spans="1:12" x14ac:dyDescent="0.2">
      <c r="A1" s="21" t="s">
        <v>0</v>
      </c>
    </row>
    <row r="2" spans="1:12" x14ac:dyDescent="0.2">
      <c r="A2" s="7" t="s">
        <v>33</v>
      </c>
    </row>
    <row r="3" spans="1:12" x14ac:dyDescent="0.2">
      <c r="A3" s="7"/>
    </row>
    <row r="4" spans="1:12" x14ac:dyDescent="0.2">
      <c r="B4" s="37" t="s">
        <v>95</v>
      </c>
    </row>
    <row r="5" spans="1:12" x14ac:dyDescent="0.2">
      <c r="B5" s="35" t="s">
        <v>94</v>
      </c>
    </row>
    <row r="6" spans="1:12" x14ac:dyDescent="0.2">
      <c r="B6" s="38"/>
    </row>
    <row r="7" spans="1:12" x14ac:dyDescent="0.2">
      <c r="A7" s="13"/>
      <c r="C7" s="34"/>
      <c r="D7" s="34"/>
    </row>
    <row r="8" spans="1:12" x14ac:dyDescent="0.2">
      <c r="A8" s="13"/>
      <c r="B8" s="10"/>
      <c r="C8" s="9" t="s">
        <v>100</v>
      </c>
      <c r="D8" s="9" t="s">
        <v>101</v>
      </c>
    </row>
    <row r="9" spans="1:12" x14ac:dyDescent="0.2">
      <c r="A9" s="13"/>
      <c r="B9" s="10"/>
      <c r="C9" s="103" t="s">
        <v>102</v>
      </c>
      <c r="D9" s="103" t="s">
        <v>103</v>
      </c>
    </row>
    <row r="10" spans="1:12" s="36" customFormat="1" x14ac:dyDescent="0.2">
      <c r="A10" s="10" t="s">
        <v>14</v>
      </c>
      <c r="B10" s="10"/>
      <c r="C10" s="104"/>
      <c r="D10" s="104"/>
      <c r="L10" s="14"/>
    </row>
    <row r="11" spans="1:12" s="36" customFormat="1" x14ac:dyDescent="0.2">
      <c r="A11" s="10" t="s">
        <v>15</v>
      </c>
      <c r="B11" s="18"/>
      <c r="C11" s="23"/>
      <c r="D11" s="23"/>
      <c r="L11" s="14"/>
    </row>
    <row r="12" spans="1:12" s="36" customFormat="1" x14ac:dyDescent="0.2">
      <c r="A12" s="23" t="s">
        <v>35</v>
      </c>
      <c r="B12" s="18"/>
      <c r="C12" s="3">
        <v>5110</v>
      </c>
      <c r="D12" s="3">
        <v>6394</v>
      </c>
      <c r="L12" s="23"/>
    </row>
    <row r="13" spans="1:12" s="36" customFormat="1" x14ac:dyDescent="0.2">
      <c r="A13" s="23" t="s">
        <v>31</v>
      </c>
      <c r="B13" s="18"/>
      <c r="C13" s="3">
        <v>20898</v>
      </c>
      <c r="D13" s="3">
        <v>22020</v>
      </c>
      <c r="L13" s="23"/>
    </row>
    <row r="14" spans="1:12" s="36" customFormat="1" x14ac:dyDescent="0.2">
      <c r="A14" s="23" t="s">
        <v>32</v>
      </c>
      <c r="B14" s="18"/>
      <c r="C14" s="3">
        <v>316955</v>
      </c>
      <c r="D14" s="3">
        <v>392399</v>
      </c>
      <c r="L14" s="23"/>
    </row>
    <row r="15" spans="1:12" s="36" customFormat="1" x14ac:dyDescent="0.2">
      <c r="A15" s="23" t="s">
        <v>36</v>
      </c>
      <c r="B15" s="18"/>
      <c r="C15" s="3">
        <v>181292631</v>
      </c>
      <c r="D15" s="3">
        <v>151292631</v>
      </c>
      <c r="L15" s="23"/>
    </row>
    <row r="16" spans="1:12" s="36" customFormat="1" x14ac:dyDescent="0.2">
      <c r="A16" s="23" t="s">
        <v>90</v>
      </c>
      <c r="B16" s="18"/>
      <c r="C16" s="3">
        <v>9463059</v>
      </c>
      <c r="D16" s="3" t="s">
        <v>34</v>
      </c>
      <c r="L16" s="23"/>
    </row>
    <row r="17" spans="1:12" s="36" customFormat="1" ht="10.8" thickBot="1" x14ac:dyDescent="0.25">
      <c r="A17" s="23" t="s">
        <v>37</v>
      </c>
      <c r="B17" s="18"/>
      <c r="C17" s="3">
        <v>670</v>
      </c>
      <c r="D17" s="3">
        <v>769</v>
      </c>
      <c r="L17" s="72"/>
    </row>
    <row r="18" spans="1:12" s="36" customFormat="1" ht="10.8" thickBot="1" x14ac:dyDescent="0.25">
      <c r="A18" s="10" t="s">
        <v>16</v>
      </c>
      <c r="B18" s="18"/>
      <c r="C18" s="41">
        <f>SUM(C12:C17)</f>
        <v>191099323</v>
      </c>
      <c r="D18" s="41">
        <f t="shared" ref="D18" si="0">SUM(D12:D17)</f>
        <v>151714213</v>
      </c>
      <c r="L18" s="72"/>
    </row>
    <row r="19" spans="1:12" s="36" customFormat="1" x14ac:dyDescent="0.2">
      <c r="A19" s="10"/>
      <c r="B19" s="18"/>
      <c r="C19" s="76"/>
      <c r="D19" s="76"/>
      <c r="L19" s="72"/>
    </row>
    <row r="20" spans="1:12" s="36" customFormat="1" x14ac:dyDescent="0.2">
      <c r="A20" s="10" t="s">
        <v>17</v>
      </c>
      <c r="B20" s="18"/>
      <c r="C20" s="42"/>
      <c r="D20" s="42"/>
      <c r="L20" s="23"/>
    </row>
    <row r="21" spans="1:12" s="36" customFormat="1" x14ac:dyDescent="0.2">
      <c r="A21" s="23" t="s">
        <v>38</v>
      </c>
      <c r="B21" s="18"/>
      <c r="C21" s="40">
        <v>73923646</v>
      </c>
      <c r="D21" s="40">
        <v>86440767</v>
      </c>
      <c r="L21" s="73"/>
    </row>
    <row r="22" spans="1:12" s="36" customFormat="1" x14ac:dyDescent="0.2">
      <c r="A22" s="23" t="s">
        <v>30</v>
      </c>
      <c r="B22" s="18"/>
      <c r="C22" s="40">
        <v>63671</v>
      </c>
      <c r="D22" s="40">
        <v>71185</v>
      </c>
      <c r="L22" s="23"/>
    </row>
    <row r="23" spans="1:12" s="36" customFormat="1" ht="10.8" thickBot="1" x14ac:dyDescent="0.25">
      <c r="A23" s="23" t="s">
        <v>19</v>
      </c>
      <c r="B23" s="18"/>
      <c r="C23" s="40">
        <v>2602794</v>
      </c>
      <c r="D23" s="40">
        <v>620198</v>
      </c>
      <c r="L23" s="72"/>
    </row>
    <row r="24" spans="1:12" s="36" customFormat="1" ht="10.8" thickBot="1" x14ac:dyDescent="0.25">
      <c r="A24" s="10" t="s">
        <v>18</v>
      </c>
      <c r="B24" s="18"/>
      <c r="C24" s="43">
        <f>SUM(C21:C23)</f>
        <v>76590111</v>
      </c>
      <c r="D24" s="43">
        <f>SUM(D21:D23)</f>
        <v>87132150</v>
      </c>
      <c r="L24" s="23"/>
    </row>
    <row r="25" spans="1:12" s="36" customFormat="1" ht="10.8" thickBot="1" x14ac:dyDescent="0.25">
      <c r="A25" s="10"/>
      <c r="B25" s="18"/>
      <c r="C25" s="78"/>
      <c r="D25" s="78"/>
      <c r="L25" s="23"/>
    </row>
    <row r="26" spans="1:12" s="36" customFormat="1" ht="10.8" thickBot="1" x14ac:dyDescent="0.25">
      <c r="A26" s="10" t="s">
        <v>79</v>
      </c>
      <c r="B26" s="16"/>
      <c r="C26" s="44">
        <f>C18+C24</f>
        <v>267689434</v>
      </c>
      <c r="D26" s="44">
        <f t="shared" ref="D26" si="1">D18+D24</f>
        <v>238846363</v>
      </c>
      <c r="L26" s="72"/>
    </row>
    <row r="27" spans="1:12" s="36" customFormat="1" ht="10.8" thickTop="1" x14ac:dyDescent="0.2">
      <c r="A27" s="10"/>
      <c r="B27" s="16"/>
      <c r="C27" s="77"/>
      <c r="D27" s="77"/>
      <c r="L27" s="72"/>
    </row>
    <row r="28" spans="1:12" s="36" customFormat="1" x14ac:dyDescent="0.2">
      <c r="A28" s="10" t="s">
        <v>1</v>
      </c>
      <c r="B28" s="16"/>
      <c r="C28" s="42"/>
      <c r="D28" s="42"/>
      <c r="L28" s="73"/>
    </row>
    <row r="29" spans="1:12" s="36" customFormat="1" x14ac:dyDescent="0.2">
      <c r="A29" s="10" t="s">
        <v>20</v>
      </c>
      <c r="B29" s="18"/>
      <c r="C29" s="42"/>
      <c r="D29" s="42"/>
      <c r="L29" s="73"/>
    </row>
    <row r="30" spans="1:12" s="36" customFormat="1" x14ac:dyDescent="0.2">
      <c r="A30" s="23" t="s">
        <v>13</v>
      </c>
      <c r="B30" s="18"/>
      <c r="C30" s="3">
        <v>248672220</v>
      </c>
      <c r="D30" s="3">
        <v>176945730</v>
      </c>
      <c r="L30" s="23"/>
    </row>
    <row r="31" spans="1:12" s="36" customFormat="1" x14ac:dyDescent="0.2">
      <c r="A31" s="23" t="s">
        <v>21</v>
      </c>
      <c r="B31" s="16"/>
      <c r="C31" s="3">
        <v>44</v>
      </c>
      <c r="D31" s="3">
        <v>38</v>
      </c>
      <c r="L31" s="23"/>
    </row>
    <row r="32" spans="1:12" s="36" customFormat="1" ht="10.8" thickBot="1" x14ac:dyDescent="0.25">
      <c r="A32" s="23" t="s">
        <v>39</v>
      </c>
      <c r="B32" s="18"/>
      <c r="C32" s="3">
        <v>-10967308</v>
      </c>
      <c r="D32" s="3">
        <v>-8608064</v>
      </c>
      <c r="L32" s="72"/>
    </row>
    <row r="33" spans="1:12" s="36" customFormat="1" ht="10.8" thickBot="1" x14ac:dyDescent="0.25">
      <c r="A33" s="10" t="s">
        <v>2</v>
      </c>
      <c r="B33" s="18"/>
      <c r="C33" s="43">
        <f>SUM(C30:C32)</f>
        <v>237704956</v>
      </c>
      <c r="D33" s="43">
        <f t="shared" ref="D33" si="2">SUM(D30:D32)</f>
        <v>168337704</v>
      </c>
      <c r="L33" s="23"/>
    </row>
    <row r="34" spans="1:12" s="36" customFormat="1" ht="10.8" thickBot="1" x14ac:dyDescent="0.25">
      <c r="A34" s="10" t="s">
        <v>11</v>
      </c>
      <c r="B34" s="18"/>
      <c r="C34" s="45">
        <f>C33</f>
        <v>237704956</v>
      </c>
      <c r="D34" s="45">
        <f t="shared" ref="D34" si="3">D33</f>
        <v>168337704</v>
      </c>
      <c r="L34" s="72"/>
    </row>
    <row r="35" spans="1:12" s="36" customFormat="1" x14ac:dyDescent="0.2">
      <c r="A35" s="10"/>
      <c r="B35" s="18"/>
      <c r="C35" s="77"/>
      <c r="D35" s="77"/>
      <c r="L35" s="72"/>
    </row>
    <row r="36" spans="1:12" s="36" customFormat="1" x14ac:dyDescent="0.2">
      <c r="A36" s="10" t="s">
        <v>12</v>
      </c>
      <c r="B36" s="16"/>
      <c r="C36" s="46"/>
      <c r="D36" s="46"/>
      <c r="L36" s="73"/>
    </row>
    <row r="37" spans="1:12" s="36" customFormat="1" x14ac:dyDescent="0.2">
      <c r="A37" s="10"/>
      <c r="B37" s="16"/>
      <c r="C37" s="46"/>
      <c r="D37" s="46"/>
      <c r="L37" s="73"/>
    </row>
    <row r="38" spans="1:12" s="36" customFormat="1" x14ac:dyDescent="0.2">
      <c r="A38" s="10" t="s">
        <v>10</v>
      </c>
      <c r="B38" s="18"/>
      <c r="C38" s="47"/>
      <c r="D38" s="47"/>
      <c r="L38" s="73"/>
    </row>
    <row r="39" spans="1:12" s="36" customFormat="1" ht="11.55" customHeight="1" x14ac:dyDescent="0.2">
      <c r="A39" s="23" t="s">
        <v>40</v>
      </c>
      <c r="B39" s="18"/>
      <c r="C39" s="40">
        <v>164993</v>
      </c>
      <c r="D39" s="40">
        <v>243602</v>
      </c>
      <c r="L39" s="23"/>
    </row>
    <row r="40" spans="1:12" s="36" customFormat="1" ht="11.55" customHeight="1" thickBot="1" x14ac:dyDescent="0.25">
      <c r="A40" s="23" t="s">
        <v>5</v>
      </c>
      <c r="B40" s="18"/>
      <c r="C40" s="40">
        <v>858</v>
      </c>
      <c r="D40" s="40">
        <v>1402</v>
      </c>
      <c r="I40" s="23"/>
      <c r="J40" s="23"/>
      <c r="K40" s="23"/>
      <c r="L40" s="23"/>
    </row>
    <row r="41" spans="1:12" s="36" customFormat="1" ht="10.8" thickBot="1" x14ac:dyDescent="0.25">
      <c r="A41" s="10" t="s">
        <v>9</v>
      </c>
      <c r="B41" s="18"/>
      <c r="C41" s="43">
        <f>SUM(C39:C40)</f>
        <v>165851</v>
      </c>
      <c r="D41" s="43">
        <f>SUM(D39:D40)</f>
        <v>245004</v>
      </c>
      <c r="I41" s="23"/>
      <c r="J41" s="72"/>
      <c r="K41" s="72"/>
      <c r="L41" s="23"/>
    </row>
    <row r="42" spans="1:12" s="36" customFormat="1" x14ac:dyDescent="0.2">
      <c r="A42" s="10"/>
      <c r="B42" s="18"/>
      <c r="C42" s="77"/>
      <c r="D42" s="77"/>
      <c r="I42" s="23"/>
      <c r="J42" s="72"/>
      <c r="K42" s="72"/>
      <c r="L42" s="23"/>
    </row>
    <row r="43" spans="1:12" s="36" customFormat="1" x14ac:dyDescent="0.2">
      <c r="A43" s="10" t="s">
        <v>8</v>
      </c>
      <c r="B43" s="18"/>
      <c r="C43" s="42"/>
      <c r="D43" s="42"/>
      <c r="I43" s="6"/>
      <c r="J43" s="73"/>
      <c r="K43" s="73"/>
      <c r="L43" s="73"/>
    </row>
    <row r="44" spans="1:12" s="36" customFormat="1" ht="11.55" customHeight="1" x14ac:dyDescent="0.2">
      <c r="A44" s="23" t="s">
        <v>29</v>
      </c>
      <c r="B44" s="18"/>
      <c r="C44" s="3">
        <v>9249989</v>
      </c>
      <c r="D44" s="3">
        <v>57958008</v>
      </c>
      <c r="I44" s="6"/>
      <c r="J44" s="23"/>
      <c r="K44" s="23"/>
      <c r="L44" s="23"/>
    </row>
    <row r="45" spans="1:12" s="36" customFormat="1" ht="11.55" customHeight="1" x14ac:dyDescent="0.2">
      <c r="A45" s="23" t="s">
        <v>6</v>
      </c>
      <c r="B45" s="18"/>
      <c r="C45" s="3">
        <v>-120337</v>
      </c>
      <c r="D45" s="3">
        <v>-120337</v>
      </c>
      <c r="I45" s="23"/>
      <c r="J45" s="72"/>
      <c r="K45" s="72"/>
      <c r="L45" s="72"/>
    </row>
    <row r="46" spans="1:12" s="36" customFormat="1" ht="11.55" customHeight="1" x14ac:dyDescent="0.2">
      <c r="A46" s="23" t="s">
        <v>40</v>
      </c>
      <c r="B46" s="16"/>
      <c r="C46" s="3">
        <v>156150</v>
      </c>
      <c r="D46" s="3">
        <v>153606</v>
      </c>
      <c r="I46" s="23"/>
      <c r="J46" s="72"/>
      <c r="K46" s="72"/>
      <c r="L46" s="72"/>
    </row>
    <row r="47" spans="1:12" s="36" customFormat="1" ht="11.55" customHeight="1" x14ac:dyDescent="0.2">
      <c r="A47" s="23" t="s">
        <v>7</v>
      </c>
      <c r="C47" s="3">
        <v>20246446</v>
      </c>
      <c r="D47" s="3">
        <v>11944120</v>
      </c>
      <c r="I47" s="23"/>
      <c r="J47" s="23"/>
      <c r="K47" s="72"/>
      <c r="L47" s="23"/>
    </row>
    <row r="48" spans="1:12" s="36" customFormat="1" ht="10.8" thickBot="1" x14ac:dyDescent="0.25">
      <c r="A48" s="23" t="s">
        <v>41</v>
      </c>
      <c r="C48" s="3">
        <v>286379</v>
      </c>
      <c r="D48" s="3">
        <v>328258</v>
      </c>
      <c r="I48" s="23"/>
      <c r="J48" s="72"/>
      <c r="K48" s="72"/>
      <c r="L48" s="23"/>
    </row>
    <row r="49" spans="1:12" s="36" customFormat="1" ht="10.8" thickBot="1" x14ac:dyDescent="0.25">
      <c r="A49" s="10" t="s">
        <v>4</v>
      </c>
      <c r="C49" s="43">
        <f>SUM(C44:C48)</f>
        <v>29818627</v>
      </c>
      <c r="D49" s="43">
        <f t="shared" ref="D49" si="4">SUM(D44:D48)</f>
        <v>70263655</v>
      </c>
      <c r="I49" s="23"/>
      <c r="J49" s="72"/>
      <c r="K49" s="72"/>
      <c r="L49" s="23"/>
    </row>
    <row r="50" spans="1:12" s="36" customFormat="1" ht="10.8" thickBot="1" x14ac:dyDescent="0.25">
      <c r="A50" s="10"/>
      <c r="C50" s="43"/>
      <c r="D50" s="43"/>
      <c r="I50" s="23"/>
      <c r="J50" s="72"/>
      <c r="K50" s="72"/>
      <c r="L50" s="23"/>
    </row>
    <row r="51" spans="1:12" s="36" customFormat="1" ht="10.8" thickBot="1" x14ac:dyDescent="0.25">
      <c r="A51" s="10" t="s">
        <v>3</v>
      </c>
      <c r="C51" s="43">
        <f>C49+C41</f>
        <v>29984478</v>
      </c>
      <c r="D51" s="43">
        <f>D49+D41</f>
        <v>70508659</v>
      </c>
      <c r="I51" s="74"/>
      <c r="J51" s="75"/>
      <c r="K51" s="75"/>
      <c r="L51" s="75"/>
    </row>
    <row r="52" spans="1:12" s="36" customFormat="1" ht="10.8" thickBot="1" x14ac:dyDescent="0.25">
      <c r="A52" s="10"/>
      <c r="C52" s="78"/>
      <c r="D52" s="78"/>
      <c r="I52" s="74"/>
      <c r="J52" s="75"/>
      <c r="K52" s="75"/>
      <c r="L52" s="75"/>
    </row>
    <row r="53" spans="1:12" s="36" customFormat="1" ht="10.8" thickBot="1" x14ac:dyDescent="0.25">
      <c r="A53" s="10" t="s">
        <v>80</v>
      </c>
      <c r="C53" s="44">
        <f>C51+C34</f>
        <v>267689434</v>
      </c>
      <c r="D53" s="44">
        <f>D51+D34</f>
        <v>238846363</v>
      </c>
      <c r="I53" s="74"/>
      <c r="J53" s="75"/>
      <c r="K53" s="75"/>
      <c r="L53" s="75"/>
    </row>
    <row r="54" spans="1:12" s="36" customFormat="1" ht="10.8" thickTop="1" x14ac:dyDescent="0.2">
      <c r="C54" s="28"/>
      <c r="D54" s="28"/>
      <c r="I54" s="74"/>
      <c r="J54" s="75"/>
      <c r="K54" s="75"/>
      <c r="L54" s="75"/>
    </row>
    <row r="55" spans="1:12" x14ac:dyDescent="0.2">
      <c r="C55" s="28"/>
      <c r="D55" s="28"/>
    </row>
    <row r="56" spans="1:12" x14ac:dyDescent="0.2">
      <c r="C56" s="28"/>
      <c r="D56" s="28"/>
    </row>
    <row r="57" spans="1:12" x14ac:dyDescent="0.2">
      <c r="C57" s="28"/>
      <c r="D57" s="28"/>
    </row>
    <row r="58" spans="1:12" x14ac:dyDescent="0.2">
      <c r="C58" s="28"/>
      <c r="D58" s="28"/>
    </row>
    <row r="59" spans="1:12" x14ac:dyDescent="0.2">
      <c r="C59" s="28"/>
      <c r="D59" s="28"/>
    </row>
    <row r="60" spans="1:12" x14ac:dyDescent="0.2">
      <c r="C60" s="28"/>
      <c r="D60" s="28"/>
    </row>
    <row r="61" spans="1:12" x14ac:dyDescent="0.2">
      <c r="C61" s="28"/>
      <c r="D61" s="28"/>
    </row>
    <row r="62" spans="1:12" x14ac:dyDescent="0.2">
      <c r="C62" s="28"/>
      <c r="D62" s="28"/>
    </row>
    <row r="63" spans="1:12" x14ac:dyDescent="0.2">
      <c r="C63" s="28"/>
      <c r="D63" s="28"/>
    </row>
  </sheetData>
  <pageMargins left="0.25" right="0.25" top="0.75" bottom="0.75" header="0.3" footer="0.3"/>
  <pageSetup paperSize="9" fitToHeight="0" orientation="portrait" r:id="rId1"/>
  <headerFooter>
    <oddFooter>&amp;C_x000D_&amp;1#&amp;"Calibri"&amp;10&amp;K0000FF Uz Intern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N29"/>
  <sheetViews>
    <sheetView showGridLines="0" zoomScaleNormal="100" workbookViewId="0"/>
  </sheetViews>
  <sheetFormatPr defaultColWidth="8.6640625" defaultRowHeight="10.199999999999999" x14ac:dyDescent="0.2"/>
  <cols>
    <col min="1" max="1" width="47.109375" style="8" customWidth="1"/>
    <col min="2" max="2" width="2.44140625" style="29" bestFit="1" customWidth="1"/>
    <col min="3" max="6" width="25.21875" style="1" customWidth="1"/>
    <col min="7" max="7" width="13.44140625" style="1" customWidth="1"/>
    <col min="8" max="8" width="11" style="1" bestFit="1" customWidth="1"/>
    <col min="9" max="9" width="12.44140625" style="1" bestFit="1" customWidth="1"/>
    <col min="10" max="10" width="12.6640625" style="1" customWidth="1"/>
    <col min="11" max="13" width="8.6640625" style="29"/>
    <col min="14" max="14" width="55" style="29" bestFit="1" customWidth="1"/>
    <col min="15" max="18" width="12.33203125" style="29" customWidth="1"/>
    <col min="19" max="16384" width="8.6640625" style="29"/>
  </cols>
  <sheetData>
    <row r="1" spans="1:14" x14ac:dyDescent="0.2">
      <c r="A1" s="21" t="str">
        <f>SOFP!A1</f>
        <v>ROCA INDUSTRY HOLDINGROCK1 SA</v>
      </c>
    </row>
    <row r="2" spans="1:14" x14ac:dyDescent="0.2">
      <c r="A2" s="7" t="s">
        <v>33</v>
      </c>
    </row>
    <row r="4" spans="1:14" x14ac:dyDescent="0.2">
      <c r="B4" s="27" t="s">
        <v>96</v>
      </c>
      <c r="D4" s="2"/>
    </row>
    <row r="5" spans="1:14" x14ac:dyDescent="0.2">
      <c r="B5" s="35" t="s">
        <v>94</v>
      </c>
      <c r="D5" s="22"/>
    </row>
    <row r="6" spans="1:14" x14ac:dyDescent="0.2">
      <c r="G6" s="87"/>
      <c r="H6" s="87"/>
      <c r="I6" s="87"/>
      <c r="J6" s="87"/>
      <c r="K6" s="30"/>
    </row>
    <row r="7" spans="1:14" ht="10.8" thickBot="1" x14ac:dyDescent="0.25">
      <c r="C7" s="114" t="s">
        <v>81</v>
      </c>
      <c r="D7" s="114"/>
      <c r="E7" s="114"/>
      <c r="F7" s="114"/>
      <c r="G7" s="51"/>
      <c r="H7" s="51"/>
      <c r="I7" s="51"/>
      <c r="J7" s="51"/>
      <c r="K7" s="30"/>
      <c r="N7" s="14"/>
    </row>
    <row r="8" spans="1:14" ht="15.6" customHeight="1" thickBot="1" x14ac:dyDescent="0.25">
      <c r="A8" s="23"/>
      <c r="B8" s="23"/>
      <c r="C8" s="80" t="s">
        <v>13</v>
      </c>
      <c r="D8" s="80" t="s">
        <v>21</v>
      </c>
      <c r="E8" s="80" t="s">
        <v>39</v>
      </c>
      <c r="F8" s="79" t="s">
        <v>82</v>
      </c>
      <c r="G8" s="50"/>
      <c r="H8" s="49"/>
      <c r="I8" s="49"/>
      <c r="J8" s="49"/>
      <c r="K8" s="30"/>
    </row>
    <row r="9" spans="1:14" x14ac:dyDescent="0.2">
      <c r="A9" s="23"/>
      <c r="B9" s="23"/>
      <c r="C9" s="14"/>
      <c r="D9" s="14"/>
      <c r="E9" s="81"/>
      <c r="F9" s="14"/>
      <c r="G9" s="52"/>
      <c r="H9" s="52"/>
      <c r="I9" s="52"/>
      <c r="J9" s="52"/>
      <c r="K9" s="30"/>
    </row>
    <row r="10" spans="1:14" x14ac:dyDescent="0.2">
      <c r="A10" s="82" t="s">
        <v>88</v>
      </c>
      <c r="B10" s="24"/>
      <c r="C10" s="83">
        <v>176945730</v>
      </c>
      <c r="D10" s="83">
        <v>38</v>
      </c>
      <c r="E10" s="83">
        <v>-8608064</v>
      </c>
      <c r="F10" s="83">
        <f>SUM(C10:E10)</f>
        <v>168337704</v>
      </c>
      <c r="G10" s="4"/>
      <c r="H10" s="4"/>
      <c r="I10" s="4"/>
      <c r="J10" s="4"/>
      <c r="K10" s="30"/>
    </row>
    <row r="11" spans="1:14" x14ac:dyDescent="0.2">
      <c r="A11" s="23" t="s">
        <v>115</v>
      </c>
      <c r="B11" s="18"/>
      <c r="C11" s="84">
        <v>0</v>
      </c>
      <c r="D11" s="84">
        <v>0</v>
      </c>
      <c r="E11" s="84">
        <v>-2155749</v>
      </c>
      <c r="F11" s="84">
        <f>SUM(C11:E11)</f>
        <v>-2155749</v>
      </c>
      <c r="G11" s="4"/>
      <c r="H11" s="4"/>
      <c r="I11" s="4"/>
      <c r="J11" s="4"/>
    </row>
    <row r="12" spans="1:14" x14ac:dyDescent="0.2">
      <c r="A12" s="82" t="s">
        <v>42</v>
      </c>
      <c r="B12" s="6"/>
      <c r="C12" s="83">
        <v>0</v>
      </c>
      <c r="D12" s="83">
        <v>0</v>
      </c>
      <c r="E12" s="83">
        <v>-2155749</v>
      </c>
      <c r="F12" s="83">
        <f>SUM(C12:E12)</f>
        <v>-2155749</v>
      </c>
      <c r="G12" s="5"/>
      <c r="H12" s="5"/>
      <c r="I12" s="5"/>
      <c r="J12" s="5"/>
    </row>
    <row r="13" spans="1:14" x14ac:dyDescent="0.2">
      <c r="A13" s="6"/>
      <c r="B13" s="23"/>
      <c r="C13" s="84"/>
      <c r="D13" s="84"/>
      <c r="E13" s="84"/>
      <c r="F13" s="84"/>
      <c r="G13" s="53"/>
      <c r="H13" s="53"/>
      <c r="I13" s="53"/>
      <c r="J13" s="53"/>
    </row>
    <row r="14" spans="1:14" x14ac:dyDescent="0.2">
      <c r="A14" s="6" t="s">
        <v>83</v>
      </c>
      <c r="B14" s="23"/>
      <c r="C14" s="84"/>
      <c r="D14" s="84"/>
      <c r="E14" s="84"/>
      <c r="F14" s="84"/>
      <c r="G14" s="53"/>
      <c r="H14" s="53"/>
      <c r="I14" s="53"/>
      <c r="J14" s="53"/>
    </row>
    <row r="15" spans="1:14" x14ac:dyDescent="0.2">
      <c r="A15" s="23" t="s">
        <v>91</v>
      </c>
      <c r="B15" s="23"/>
      <c r="C15" s="84">
        <v>71726490</v>
      </c>
      <c r="D15" s="84">
        <v>6</v>
      </c>
      <c r="E15" s="84">
        <v>0</v>
      </c>
      <c r="F15" s="84">
        <f>SUM(C15:E15)</f>
        <v>71726496</v>
      </c>
      <c r="G15" s="53"/>
      <c r="H15" s="53"/>
      <c r="I15" s="53"/>
      <c r="J15" s="53"/>
    </row>
    <row r="16" spans="1:14" x14ac:dyDescent="0.2">
      <c r="A16" s="23" t="s">
        <v>43</v>
      </c>
      <c r="B16" s="23"/>
      <c r="C16" s="84">
        <v>0</v>
      </c>
      <c r="D16" s="84">
        <v>0</v>
      </c>
      <c r="E16" s="84">
        <v>-203495</v>
      </c>
      <c r="F16" s="84">
        <f>SUM(C16:E16)</f>
        <v>-203495</v>
      </c>
      <c r="G16" s="4"/>
      <c r="H16" s="4"/>
      <c r="I16" s="4"/>
      <c r="J16" s="4"/>
    </row>
    <row r="17" spans="1:12" ht="10.8" thickBot="1" x14ac:dyDescent="0.25">
      <c r="A17" s="85" t="s">
        <v>116</v>
      </c>
      <c r="B17" s="6"/>
      <c r="C17" s="86">
        <f>C10+C12+SUM(C15:C16)</f>
        <v>248672220</v>
      </c>
      <c r="D17" s="86">
        <f>D10+D12+SUM(D15:D16)</f>
        <v>44</v>
      </c>
      <c r="E17" s="86">
        <f>E10+E12+SUM(E15:E16)</f>
        <v>-10967308</v>
      </c>
      <c r="F17" s="86">
        <f>SUM(C17:E17)</f>
        <v>237704956</v>
      </c>
      <c r="G17" s="4"/>
      <c r="H17" s="4"/>
      <c r="I17" s="4"/>
      <c r="J17" s="4"/>
    </row>
    <row r="18" spans="1:12" x14ac:dyDescent="0.2">
      <c r="A18" s="6"/>
      <c r="B18" s="23"/>
      <c r="C18" s="84"/>
      <c r="D18" s="84"/>
      <c r="E18" s="84"/>
      <c r="F18" s="84"/>
      <c r="G18" s="4"/>
      <c r="H18" s="4"/>
      <c r="I18" s="4"/>
      <c r="J18" s="4"/>
      <c r="L18" s="26"/>
    </row>
    <row r="19" spans="1:12" ht="10.8" thickBot="1" x14ac:dyDescent="0.25">
      <c r="A19" s="6"/>
      <c r="B19" s="23"/>
      <c r="C19" s="114" t="s">
        <v>81</v>
      </c>
      <c r="D19" s="114"/>
      <c r="E19" s="114"/>
      <c r="F19" s="114"/>
      <c r="G19" s="4"/>
      <c r="H19" s="4"/>
      <c r="I19" s="4"/>
      <c r="J19" s="4"/>
      <c r="L19" s="33"/>
    </row>
    <row r="20" spans="1:12" ht="19.8" customHeight="1" thickBot="1" x14ac:dyDescent="0.25">
      <c r="A20" s="6"/>
      <c r="B20" s="23"/>
      <c r="C20" s="80" t="s">
        <v>13</v>
      </c>
      <c r="D20" s="80" t="s">
        <v>21</v>
      </c>
      <c r="E20" s="80" t="s">
        <v>39</v>
      </c>
      <c r="F20" s="79" t="s">
        <v>82</v>
      </c>
      <c r="G20" s="4"/>
      <c r="H20" s="4"/>
      <c r="I20" s="4"/>
      <c r="J20" s="4"/>
      <c r="L20" s="26"/>
    </row>
    <row r="21" spans="1:12" x14ac:dyDescent="0.2">
      <c r="A21" s="6"/>
      <c r="B21" s="23"/>
      <c r="C21" s="14"/>
      <c r="D21" s="14"/>
      <c r="E21" s="81"/>
      <c r="F21" s="14"/>
      <c r="G21" s="4"/>
      <c r="H21" s="4"/>
      <c r="I21" s="4"/>
      <c r="J21" s="4"/>
      <c r="L21" s="26"/>
    </row>
    <row r="22" spans="1:12" x14ac:dyDescent="0.2">
      <c r="A22" s="82" t="s">
        <v>89</v>
      </c>
      <c r="B22" s="16"/>
      <c r="C22" s="83">
        <v>176945730</v>
      </c>
      <c r="D22" s="83">
        <v>38</v>
      </c>
      <c r="E22" s="83">
        <v>-11689077</v>
      </c>
      <c r="F22" s="83">
        <f t="shared" ref="F22:F24" si="0">SUM(C22:E22)</f>
        <v>165256691</v>
      </c>
      <c r="G22" s="4"/>
      <c r="H22" s="4"/>
      <c r="I22" s="4"/>
      <c r="J22" s="4"/>
      <c r="L22" s="26"/>
    </row>
    <row r="23" spans="1:12" x14ac:dyDescent="0.2">
      <c r="A23" s="23" t="s">
        <v>114</v>
      </c>
      <c r="B23" s="18"/>
      <c r="C23" s="84">
        <v>0</v>
      </c>
      <c r="D23" s="84">
        <v>0</v>
      </c>
      <c r="E23" s="84">
        <v>617115</v>
      </c>
      <c r="F23" s="84">
        <f t="shared" si="0"/>
        <v>617115</v>
      </c>
      <c r="G23" s="5"/>
      <c r="H23" s="5"/>
      <c r="I23" s="5"/>
      <c r="J23" s="5"/>
    </row>
    <row r="24" spans="1:12" x14ac:dyDescent="0.2">
      <c r="A24" s="82" t="s">
        <v>42</v>
      </c>
      <c r="B24" s="16"/>
      <c r="C24" s="83">
        <f>C23</f>
        <v>0</v>
      </c>
      <c r="D24" s="83">
        <f t="shared" ref="D24:E24" si="1">D23</f>
        <v>0</v>
      </c>
      <c r="E24" s="83">
        <f t="shared" si="1"/>
        <v>617115</v>
      </c>
      <c r="F24" s="83">
        <f t="shared" si="0"/>
        <v>617115</v>
      </c>
      <c r="G24" s="49"/>
      <c r="H24" s="49"/>
      <c r="I24" s="49"/>
      <c r="J24" s="49"/>
    </row>
    <row r="25" spans="1:12" x14ac:dyDescent="0.2">
      <c r="A25" s="6"/>
      <c r="B25" s="16"/>
      <c r="C25" s="84"/>
      <c r="D25" s="84"/>
      <c r="E25" s="84"/>
      <c r="F25" s="84"/>
      <c r="G25" s="4"/>
      <c r="H25" s="4"/>
      <c r="I25" s="4"/>
      <c r="J25" s="4"/>
    </row>
    <row r="26" spans="1:12" x14ac:dyDescent="0.2">
      <c r="A26" s="6" t="s">
        <v>84</v>
      </c>
      <c r="B26" s="16"/>
      <c r="C26" s="84"/>
      <c r="D26" s="84"/>
      <c r="E26" s="84"/>
      <c r="F26" s="84"/>
      <c r="G26" s="4"/>
      <c r="H26" s="4"/>
      <c r="I26" s="4"/>
      <c r="J26" s="4"/>
    </row>
    <row r="27" spans="1:12" x14ac:dyDescent="0.2">
      <c r="A27" s="23" t="s">
        <v>43</v>
      </c>
      <c r="B27" s="16"/>
      <c r="C27" s="84">
        <v>0</v>
      </c>
      <c r="D27" s="84">
        <v>0</v>
      </c>
      <c r="E27" s="84">
        <v>0</v>
      </c>
      <c r="F27" s="84">
        <f t="shared" ref="F27:F28" si="2">SUM(C27:E27)</f>
        <v>0</v>
      </c>
      <c r="G27" s="54"/>
      <c r="H27" s="54"/>
      <c r="I27" s="54"/>
      <c r="J27" s="54"/>
    </row>
    <row r="28" spans="1:12" ht="10.8" thickBot="1" x14ac:dyDescent="0.25">
      <c r="A28" s="85" t="s">
        <v>117</v>
      </c>
      <c r="B28" s="16"/>
      <c r="C28" s="86">
        <f>C22+C24+SUM(C27:C27)</f>
        <v>176945730</v>
      </c>
      <c r="D28" s="86">
        <f>D22+D24+SUM(D27:D27)</f>
        <v>38</v>
      </c>
      <c r="E28" s="86">
        <f>E22+E24+SUM(E27:E27)</f>
        <v>-11071962</v>
      </c>
      <c r="F28" s="86">
        <f t="shared" si="2"/>
        <v>165873806</v>
      </c>
      <c r="G28" s="53"/>
      <c r="H28" s="53"/>
      <c r="I28" s="53"/>
      <c r="J28" s="53"/>
    </row>
    <row r="29" spans="1:12" x14ac:dyDescent="0.2">
      <c r="A29" s="6"/>
      <c r="B29" s="16"/>
      <c r="C29" s="84"/>
      <c r="D29" s="84"/>
      <c r="E29" s="84"/>
      <c r="F29" s="84"/>
      <c r="G29" s="4"/>
      <c r="H29" s="4"/>
      <c r="I29" s="4"/>
      <c r="J29" s="4"/>
    </row>
  </sheetData>
  <mergeCells count="2">
    <mergeCell ref="C7:F7"/>
    <mergeCell ref="C19:F19"/>
  </mergeCells>
  <pageMargins left="0.7" right="0.7" top="0.75" bottom="0.75" header="0.3" footer="0.3"/>
  <pageSetup paperSize="9" scale="79" fitToHeight="0" orientation="landscape" r:id="rId1"/>
  <headerFooter>
    <oddFooter>&amp;C_x000D_&amp;1#&amp;"Calibri"&amp;10&amp;K0000FF Uz Intern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K51"/>
  <sheetViews>
    <sheetView showGridLines="0" tabSelected="1" zoomScaleNormal="100" workbookViewId="0">
      <pane xSplit="1" ySplit="8" topLeftCell="B9" activePane="bottomRight" state="frozen"/>
      <selection activeCell="C16" sqref="C16"/>
      <selection pane="topRight" activeCell="C16" sqref="C16"/>
      <selection pane="bottomLeft" activeCell="C16" sqref="C16"/>
      <selection pane="bottomRight"/>
    </sheetView>
  </sheetViews>
  <sheetFormatPr defaultColWidth="8.6640625" defaultRowHeight="10.199999999999999" x14ac:dyDescent="0.2"/>
  <cols>
    <col min="1" max="1" width="43.5546875" style="8" customWidth="1"/>
    <col min="2" max="2" width="4.33203125" style="29" bestFit="1" customWidth="1"/>
    <col min="3" max="3" width="19.5546875" style="25" customWidth="1"/>
    <col min="4" max="4" width="18.77734375" style="25" customWidth="1"/>
    <col min="5" max="5" width="8.6640625" style="29"/>
    <col min="6" max="6" width="22.5546875" style="29" customWidth="1"/>
    <col min="7" max="16384" width="8.6640625" style="29"/>
  </cols>
  <sheetData>
    <row r="1" spans="1:11" x14ac:dyDescent="0.2">
      <c r="A1" s="24" t="str">
        <f>SOFP!A1</f>
        <v>ROCA INDUSTRY HOLDINGROCK1 SA</v>
      </c>
    </row>
    <row r="2" spans="1:11" x14ac:dyDescent="0.2">
      <c r="A2" s="7" t="s">
        <v>33</v>
      </c>
    </row>
    <row r="4" spans="1:11" x14ac:dyDescent="0.2">
      <c r="B4" s="14" t="s">
        <v>97</v>
      </c>
    </row>
    <row r="5" spans="1:11" x14ac:dyDescent="0.2">
      <c r="B5" s="35" t="s">
        <v>94</v>
      </c>
    </row>
    <row r="6" spans="1:11" x14ac:dyDescent="0.2">
      <c r="B6" s="15"/>
    </row>
    <row r="7" spans="1:11" x14ac:dyDescent="0.2">
      <c r="C7" s="34"/>
      <c r="D7" s="34"/>
    </row>
    <row r="8" spans="1:11" ht="20.399999999999999" x14ac:dyDescent="0.2">
      <c r="A8" s="13"/>
      <c r="B8" s="10"/>
      <c r="C8" s="94" t="s">
        <v>98</v>
      </c>
      <c r="D8" s="94" t="s">
        <v>99</v>
      </c>
    </row>
    <row r="9" spans="1:11" s="36" customFormat="1" x14ac:dyDescent="0.2">
      <c r="A9" s="19"/>
      <c r="B9" s="16"/>
      <c r="C9" s="16"/>
      <c r="D9" s="17"/>
      <c r="H9" s="14"/>
      <c r="I9" s="14"/>
      <c r="J9" s="14"/>
    </row>
    <row r="10" spans="1:11" s="36" customFormat="1" x14ac:dyDescent="0.2">
      <c r="A10" s="6" t="s">
        <v>56</v>
      </c>
      <c r="B10" s="24"/>
      <c r="C10" s="88">
        <v>-2155650</v>
      </c>
      <c r="D10" s="88">
        <v>720525</v>
      </c>
      <c r="F10" s="116"/>
      <c r="G10" s="116"/>
      <c r="H10" s="29"/>
      <c r="I10" s="97"/>
      <c r="J10" s="97"/>
      <c r="K10" s="98"/>
    </row>
    <row r="11" spans="1:11" s="36" customFormat="1" x14ac:dyDescent="0.2">
      <c r="A11" s="23" t="s">
        <v>57</v>
      </c>
      <c r="B11" s="29"/>
      <c r="C11" s="84"/>
      <c r="D11" s="84"/>
      <c r="F11" s="29"/>
      <c r="G11" s="29"/>
      <c r="H11" s="29"/>
      <c r="I11" s="99"/>
      <c r="J11" s="99"/>
      <c r="K11" s="23"/>
    </row>
    <row r="12" spans="1:11" s="36" customFormat="1" x14ac:dyDescent="0.2">
      <c r="A12" s="23" t="s">
        <v>58</v>
      </c>
      <c r="B12" s="29"/>
      <c r="C12" s="84">
        <v>83115</v>
      </c>
      <c r="D12" s="84">
        <v>133060</v>
      </c>
      <c r="F12" s="23"/>
      <c r="H12" s="29"/>
      <c r="I12" s="100"/>
      <c r="J12" s="100"/>
      <c r="K12" s="42"/>
    </row>
    <row r="13" spans="1:11" s="36" customFormat="1" x14ac:dyDescent="0.2">
      <c r="A13" s="23" t="s">
        <v>59</v>
      </c>
      <c r="B13" s="29"/>
      <c r="C13" s="84">
        <v>0</v>
      </c>
      <c r="D13" s="84">
        <v>-1500000</v>
      </c>
      <c r="F13" s="23"/>
      <c r="H13" s="23"/>
      <c r="I13" s="100"/>
      <c r="J13" s="100"/>
      <c r="K13" s="42"/>
    </row>
    <row r="14" spans="1:11" s="36" customFormat="1" x14ac:dyDescent="0.2">
      <c r="A14" s="23" t="s">
        <v>60</v>
      </c>
      <c r="B14" s="29"/>
      <c r="C14" s="84">
        <v>-544</v>
      </c>
      <c r="D14" s="84">
        <v>-544</v>
      </c>
      <c r="F14" s="26"/>
      <c r="H14" s="29"/>
      <c r="I14" s="100"/>
      <c r="J14" s="100"/>
      <c r="K14" s="42"/>
    </row>
    <row r="15" spans="1:11" s="36" customFormat="1" x14ac:dyDescent="0.2">
      <c r="A15" s="23" t="s">
        <v>92</v>
      </c>
      <c r="B15" s="29"/>
      <c r="C15" s="84">
        <v>0</v>
      </c>
      <c r="D15" s="84">
        <v>2525</v>
      </c>
      <c r="F15" s="105"/>
      <c r="H15" s="29"/>
      <c r="I15" s="100"/>
      <c r="J15" s="100"/>
      <c r="K15" s="42"/>
    </row>
    <row r="16" spans="1:11" s="36" customFormat="1" x14ac:dyDescent="0.2">
      <c r="A16" s="23" t="s">
        <v>61</v>
      </c>
      <c r="B16" s="29"/>
      <c r="C16" s="84">
        <v>-2508103</v>
      </c>
      <c r="D16" s="84">
        <v>-2232398</v>
      </c>
      <c r="F16" s="26"/>
      <c r="H16" s="26"/>
      <c r="I16" s="100"/>
      <c r="J16" s="100"/>
      <c r="K16" s="42"/>
    </row>
    <row r="17" spans="1:11" s="36" customFormat="1" x14ac:dyDescent="0.2">
      <c r="A17" s="23" t="s">
        <v>62</v>
      </c>
      <c r="B17" s="29"/>
      <c r="C17" s="84">
        <v>900751</v>
      </c>
      <c r="D17" s="84">
        <v>225906</v>
      </c>
      <c r="F17" s="26"/>
      <c r="H17" s="26"/>
      <c r="I17" s="100"/>
      <c r="J17" s="100"/>
      <c r="K17" s="42"/>
    </row>
    <row r="18" spans="1:11" s="36" customFormat="1" x14ac:dyDescent="0.2">
      <c r="A18" s="23" t="s">
        <v>63</v>
      </c>
      <c r="B18" s="29"/>
      <c r="C18" s="84">
        <v>-17094</v>
      </c>
      <c r="D18" s="84">
        <v>-93933</v>
      </c>
      <c r="F18" s="26"/>
      <c r="H18" s="26"/>
      <c r="I18" s="100"/>
      <c r="J18" s="100"/>
      <c r="K18" s="42"/>
    </row>
    <row r="19" spans="1:11" s="36" customFormat="1" x14ac:dyDescent="0.2">
      <c r="A19" s="23"/>
      <c r="B19" s="29"/>
      <c r="C19" s="84"/>
      <c r="D19" s="84"/>
      <c r="F19" s="29"/>
      <c r="G19" s="29"/>
      <c r="H19" s="29"/>
      <c r="I19" s="99"/>
      <c r="J19" s="99"/>
      <c r="K19" s="23"/>
    </row>
    <row r="20" spans="1:11" s="36" customFormat="1" x14ac:dyDescent="0.2">
      <c r="A20" s="7" t="s">
        <v>85</v>
      </c>
      <c r="B20" s="29"/>
      <c r="C20" s="84"/>
      <c r="D20" s="84"/>
      <c r="F20" s="115"/>
      <c r="G20" s="115"/>
      <c r="H20" s="29"/>
      <c r="I20" s="99"/>
      <c r="J20" s="99"/>
      <c r="K20" s="23"/>
    </row>
    <row r="21" spans="1:11" s="36" customFormat="1" x14ac:dyDescent="0.2">
      <c r="A21" s="23" t="s">
        <v>123</v>
      </c>
      <c r="B21" s="29"/>
      <c r="C21" s="84">
        <v>642085</v>
      </c>
      <c r="D21" s="84">
        <v>16698</v>
      </c>
      <c r="F21" s="29"/>
      <c r="G21" s="26"/>
      <c r="H21" s="29"/>
      <c r="I21" s="100"/>
      <c r="J21" s="100"/>
      <c r="K21" s="42"/>
    </row>
    <row r="22" spans="1:11" x14ac:dyDescent="0.2">
      <c r="A22" s="23" t="s">
        <v>124</v>
      </c>
      <c r="C22" s="84">
        <v>-773715</v>
      </c>
      <c r="D22" s="84">
        <v>-1207582</v>
      </c>
      <c r="G22" s="26"/>
      <c r="I22" s="100"/>
      <c r="J22" s="100"/>
      <c r="K22" s="42"/>
    </row>
    <row r="23" spans="1:11" x14ac:dyDescent="0.2">
      <c r="A23" s="23" t="s">
        <v>125</v>
      </c>
      <c r="C23" s="89">
        <v>7514</v>
      </c>
      <c r="D23" s="89">
        <v>-155789</v>
      </c>
      <c r="G23" s="26"/>
      <c r="I23" s="100"/>
      <c r="J23" s="100"/>
      <c r="K23" s="42"/>
    </row>
    <row r="24" spans="1:11" x14ac:dyDescent="0.2">
      <c r="A24" s="6" t="s">
        <v>64</v>
      </c>
      <c r="B24" s="24"/>
      <c r="C24" s="90">
        <f>SUM(C10:C23)</f>
        <v>-3821641</v>
      </c>
      <c r="D24" s="118">
        <f>SUM(D10:D23)</f>
        <v>-4091532</v>
      </c>
      <c r="G24" s="26"/>
      <c r="I24" s="100"/>
      <c r="J24" s="100"/>
      <c r="K24" s="42"/>
    </row>
    <row r="25" spans="1:11" x14ac:dyDescent="0.2">
      <c r="A25" s="6"/>
      <c r="B25" s="24"/>
      <c r="C25" s="88"/>
      <c r="D25" s="88"/>
      <c r="F25" s="116"/>
      <c r="G25" s="116"/>
      <c r="I25" s="97"/>
      <c r="J25" s="97"/>
      <c r="K25" s="98"/>
    </row>
    <row r="26" spans="1:11" x14ac:dyDescent="0.2">
      <c r="A26" s="23" t="s">
        <v>65</v>
      </c>
      <c r="C26" s="91">
        <v>-23870</v>
      </c>
      <c r="D26" s="91">
        <v>0</v>
      </c>
      <c r="F26" s="115"/>
      <c r="G26" s="115"/>
      <c r="I26" s="100"/>
      <c r="J26" s="100"/>
      <c r="K26" s="42"/>
    </row>
    <row r="27" spans="1:11" x14ac:dyDescent="0.2">
      <c r="A27" s="23" t="s">
        <v>66</v>
      </c>
      <c r="C27" s="91">
        <v>134383</v>
      </c>
      <c r="D27" s="91">
        <v>4542636</v>
      </c>
      <c r="F27" s="115"/>
      <c r="G27" s="115"/>
      <c r="H27" s="26"/>
      <c r="I27" s="100"/>
      <c r="J27" s="100"/>
      <c r="K27" s="42"/>
    </row>
    <row r="28" spans="1:11" x14ac:dyDescent="0.2">
      <c r="A28" s="23" t="s">
        <v>22</v>
      </c>
      <c r="C28" s="91">
        <v>0</v>
      </c>
      <c r="D28" s="91">
        <v>-116053</v>
      </c>
      <c r="F28" s="115"/>
      <c r="G28" s="115"/>
      <c r="H28" s="26"/>
      <c r="I28" s="100"/>
      <c r="J28" s="100"/>
      <c r="K28" s="42"/>
    </row>
    <row r="29" spans="1:11" ht="10.8" thickBot="1" x14ac:dyDescent="0.25">
      <c r="A29" s="6" t="s">
        <v>122</v>
      </c>
      <c r="B29" s="24"/>
      <c r="C29" s="92">
        <f>SUM(C24:C28)</f>
        <v>-3711128</v>
      </c>
      <c r="D29" s="92">
        <f>SUM(D24:D28)</f>
        <v>335051</v>
      </c>
      <c r="F29" s="116"/>
      <c r="G29" s="116"/>
      <c r="I29" s="101"/>
      <c r="J29" s="101"/>
      <c r="K29" s="102"/>
    </row>
    <row r="30" spans="1:11" ht="10.8" thickTop="1" x14ac:dyDescent="0.2">
      <c r="A30" s="23"/>
      <c r="C30" s="84"/>
      <c r="D30" s="84"/>
      <c r="F30" s="10"/>
      <c r="G30" s="10"/>
      <c r="I30" s="101"/>
      <c r="J30" s="101"/>
      <c r="K30" s="102"/>
    </row>
    <row r="31" spans="1:11" x14ac:dyDescent="0.2">
      <c r="A31" s="6" t="s">
        <v>67</v>
      </c>
      <c r="B31" s="24"/>
      <c r="C31" s="88"/>
      <c r="D31" s="88"/>
      <c r="F31" s="10"/>
      <c r="G31" s="10"/>
      <c r="I31" s="101"/>
      <c r="J31" s="101"/>
      <c r="K31" s="102"/>
    </row>
    <row r="32" spans="1:11" x14ac:dyDescent="0.2">
      <c r="A32" s="23" t="s">
        <v>68</v>
      </c>
      <c r="C32" s="84">
        <v>-22433974</v>
      </c>
      <c r="D32" s="84">
        <v>0</v>
      </c>
      <c r="F32" s="10"/>
      <c r="G32" s="10"/>
      <c r="I32" s="101"/>
      <c r="J32" s="101"/>
      <c r="K32" s="102"/>
    </row>
    <row r="33" spans="1:11" x14ac:dyDescent="0.2">
      <c r="A33" s="23" t="s">
        <v>69</v>
      </c>
      <c r="C33" s="84">
        <v>-5265</v>
      </c>
      <c r="D33" s="84">
        <v>-5182</v>
      </c>
      <c r="F33" s="10"/>
      <c r="G33" s="10"/>
      <c r="I33" s="101"/>
      <c r="J33" s="101"/>
      <c r="K33" s="102"/>
    </row>
    <row r="34" spans="1:11" x14ac:dyDescent="0.2">
      <c r="A34" s="23" t="s">
        <v>70</v>
      </c>
      <c r="C34" s="84">
        <v>0</v>
      </c>
      <c r="D34" s="84">
        <v>237</v>
      </c>
      <c r="F34" s="10"/>
      <c r="G34" s="10"/>
      <c r="I34" s="101"/>
      <c r="J34" s="101"/>
      <c r="K34" s="102"/>
    </row>
    <row r="35" spans="1:11" s="36" customFormat="1" x14ac:dyDescent="0.2">
      <c r="A35" s="23" t="s">
        <v>71</v>
      </c>
      <c r="B35" s="29"/>
      <c r="C35" s="84">
        <v>1819848</v>
      </c>
      <c r="D35" s="84">
        <v>465336</v>
      </c>
      <c r="F35" s="29"/>
      <c r="G35" s="29"/>
      <c r="H35" s="29"/>
      <c r="I35" s="29"/>
      <c r="J35" s="29"/>
      <c r="K35" s="29"/>
    </row>
    <row r="36" spans="1:11" s="36" customFormat="1" ht="10.8" thickBot="1" x14ac:dyDescent="0.25">
      <c r="A36" s="6" t="s">
        <v>121</v>
      </c>
      <c r="B36" s="24"/>
      <c r="C36" s="92">
        <f>SUM(C32:C35)</f>
        <v>-20619391</v>
      </c>
      <c r="D36" s="92">
        <f>SUM(D32:D35)</f>
        <v>460391</v>
      </c>
      <c r="F36" s="29"/>
      <c r="G36" s="29"/>
      <c r="H36" s="29"/>
      <c r="I36" s="29"/>
      <c r="J36" s="29"/>
      <c r="K36" s="29"/>
    </row>
    <row r="37" spans="1:11" s="36" customFormat="1" ht="10.8" thickTop="1" x14ac:dyDescent="0.2">
      <c r="A37" s="6"/>
      <c r="B37" s="24"/>
      <c r="C37" s="88"/>
      <c r="D37" s="88"/>
      <c r="F37" s="29"/>
      <c r="G37" s="29"/>
      <c r="H37" s="29"/>
      <c r="I37" s="29"/>
      <c r="J37" s="29"/>
      <c r="K37" s="29"/>
    </row>
    <row r="38" spans="1:11" s="36" customFormat="1" x14ac:dyDescent="0.2">
      <c r="A38" s="6" t="s">
        <v>72</v>
      </c>
      <c r="B38" s="24"/>
      <c r="C38" s="88"/>
      <c r="D38" s="88"/>
      <c r="F38" s="29"/>
      <c r="G38" s="29"/>
      <c r="H38" s="29"/>
      <c r="I38" s="29"/>
      <c r="J38" s="29"/>
      <c r="K38" s="29"/>
    </row>
    <row r="39" spans="1:11" s="36" customFormat="1" x14ac:dyDescent="0.2">
      <c r="A39" s="23" t="s">
        <v>73</v>
      </c>
      <c r="B39" s="29"/>
      <c r="C39" s="84">
        <v>6473920</v>
      </c>
      <c r="D39" s="84">
        <v>9884750</v>
      </c>
      <c r="F39" s="29"/>
      <c r="G39" s="29"/>
      <c r="H39" s="29"/>
      <c r="I39" s="29"/>
      <c r="J39" s="29"/>
      <c r="K39" s="29"/>
    </row>
    <row r="40" spans="1:11" s="36" customFormat="1" x14ac:dyDescent="0.2">
      <c r="A40" s="23" t="s">
        <v>74</v>
      </c>
      <c r="B40" s="29"/>
      <c r="C40" s="84">
        <v>-3478309</v>
      </c>
      <c r="D40" s="84">
        <v>-5936280</v>
      </c>
      <c r="F40" s="29"/>
      <c r="G40" s="29"/>
      <c r="H40" s="29"/>
      <c r="I40" s="29"/>
      <c r="J40" s="29"/>
      <c r="K40" s="29"/>
    </row>
    <row r="41" spans="1:11" s="36" customFormat="1" x14ac:dyDescent="0.2">
      <c r="A41" s="23" t="s">
        <v>75</v>
      </c>
      <c r="B41" s="29"/>
      <c r="C41" s="84">
        <v>8289658</v>
      </c>
      <c r="D41" s="84">
        <v>4949100</v>
      </c>
      <c r="F41" s="29"/>
      <c r="G41" s="29"/>
      <c r="H41" s="29"/>
      <c r="I41" s="29"/>
      <c r="J41" s="29"/>
      <c r="K41" s="29"/>
    </row>
    <row r="42" spans="1:11" s="36" customFormat="1" x14ac:dyDescent="0.2">
      <c r="A42" s="23" t="s">
        <v>86</v>
      </c>
      <c r="B42" s="29"/>
      <c r="C42" s="84">
        <v>15313720</v>
      </c>
      <c r="D42" s="84">
        <v>0</v>
      </c>
      <c r="F42" s="29"/>
      <c r="G42" s="29"/>
      <c r="H42" s="29"/>
      <c r="I42" s="29"/>
      <c r="J42" s="29"/>
      <c r="K42" s="29"/>
    </row>
    <row r="43" spans="1:11" s="36" customFormat="1" x14ac:dyDescent="0.2">
      <c r="A43" s="23" t="s">
        <v>76</v>
      </c>
      <c r="B43" s="29"/>
      <c r="C43" s="84">
        <v>-82379</v>
      </c>
      <c r="D43" s="84">
        <v>-138663</v>
      </c>
      <c r="F43" s="29"/>
      <c r="G43" s="29"/>
      <c r="H43" s="29"/>
      <c r="I43" s="29"/>
      <c r="J43" s="29"/>
      <c r="K43" s="29"/>
    </row>
    <row r="44" spans="1:11" s="36" customFormat="1" x14ac:dyDescent="0.2">
      <c r="A44" s="23" t="s">
        <v>87</v>
      </c>
      <c r="B44" s="29"/>
      <c r="C44" s="84">
        <v>-203495</v>
      </c>
      <c r="D44" s="84">
        <v>0</v>
      </c>
      <c r="F44" s="29"/>
      <c r="G44" s="29"/>
      <c r="H44" s="29"/>
      <c r="I44" s="29"/>
      <c r="J44" s="29"/>
      <c r="K44" s="29"/>
    </row>
    <row r="45" spans="1:11" s="36" customFormat="1" ht="10.8" thickBot="1" x14ac:dyDescent="0.25">
      <c r="A45" s="6" t="s">
        <v>120</v>
      </c>
      <c r="B45" s="24"/>
      <c r="C45" s="92">
        <f>SUM(C39:C44)</f>
        <v>26313115</v>
      </c>
      <c r="D45" s="92">
        <f>SUM(D39:D44)</f>
        <v>8758907</v>
      </c>
      <c r="F45" s="29"/>
      <c r="G45" s="29"/>
      <c r="H45" s="29"/>
      <c r="I45" s="29"/>
      <c r="J45" s="29"/>
      <c r="K45" s="29"/>
    </row>
    <row r="46" spans="1:11" s="36" customFormat="1" ht="10.8" thickTop="1" x14ac:dyDescent="0.2">
      <c r="A46" s="6"/>
      <c r="B46" s="24"/>
      <c r="C46" s="88"/>
      <c r="D46" s="88"/>
      <c r="F46" s="29"/>
      <c r="G46" s="29"/>
      <c r="H46" s="29"/>
      <c r="I46" s="29"/>
      <c r="J46" s="29"/>
      <c r="K46" s="29"/>
    </row>
    <row r="47" spans="1:11" s="36" customFormat="1" x14ac:dyDescent="0.2">
      <c r="A47" s="6" t="s">
        <v>119</v>
      </c>
      <c r="B47" s="24"/>
      <c r="C47" s="93">
        <f>C29+C36+C45</f>
        <v>1982596</v>
      </c>
      <c r="D47" s="93">
        <f>D29+D36+D45</f>
        <v>9554349</v>
      </c>
      <c r="F47" s="29"/>
      <c r="G47" s="29"/>
      <c r="H47" s="29"/>
      <c r="I47" s="29"/>
      <c r="J47" s="29"/>
      <c r="K47" s="29"/>
    </row>
    <row r="48" spans="1:11" s="36" customFormat="1" x14ac:dyDescent="0.2">
      <c r="A48" s="23" t="s">
        <v>23</v>
      </c>
      <c r="B48" s="24"/>
      <c r="C48" s="91">
        <v>620198</v>
      </c>
      <c r="D48" s="91">
        <v>2034347</v>
      </c>
      <c r="F48" s="29"/>
      <c r="G48" s="29"/>
      <c r="H48" s="29"/>
      <c r="I48" s="29"/>
      <c r="J48" s="29"/>
      <c r="K48" s="29"/>
    </row>
    <row r="49" spans="1:11" s="36" customFormat="1" x14ac:dyDescent="0.2">
      <c r="A49" s="23" t="s">
        <v>24</v>
      </c>
      <c r="B49" s="29"/>
      <c r="C49" s="91">
        <v>0</v>
      </c>
      <c r="D49" s="91">
        <v>0</v>
      </c>
      <c r="F49" s="29"/>
      <c r="G49" s="29"/>
      <c r="H49" s="29"/>
      <c r="I49" s="29"/>
      <c r="J49" s="29"/>
      <c r="K49" s="29"/>
    </row>
    <row r="50" spans="1:11" ht="10.8" thickBot="1" x14ac:dyDescent="0.25">
      <c r="A50" s="6" t="s">
        <v>118</v>
      </c>
      <c r="B50" s="24"/>
      <c r="C50" s="92">
        <f>SUM(C47:C48)</f>
        <v>2602794</v>
      </c>
      <c r="D50" s="92">
        <f>SUM(D47:D48)</f>
        <v>11588696</v>
      </c>
    </row>
    <row r="51" spans="1:11" ht="10.8" thickTop="1" x14ac:dyDescent="0.2"/>
  </sheetData>
  <mergeCells count="7">
    <mergeCell ref="F28:G28"/>
    <mergeCell ref="F29:G29"/>
    <mergeCell ref="F10:G10"/>
    <mergeCell ref="F20:G20"/>
    <mergeCell ref="F25:G25"/>
    <mergeCell ref="F26:G26"/>
    <mergeCell ref="F27:G27"/>
  </mergeCells>
  <pageMargins left="0.7" right="0.7" top="0.75" bottom="0.75" header="0.3" footer="0.3"/>
  <pageSetup paperSize="9" fitToHeight="0" orientation="portrait" r:id="rId1"/>
  <headerFooter>
    <oddFooter>&amp;C_x000D_&amp;1#&amp;"Calibri"&amp;10&amp;K0000FF Uz Intern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6EAD8A47D2B342AE831FB2163B5A40" ma:contentTypeVersion="18" ma:contentTypeDescription="Create a new document." ma:contentTypeScope="" ma:versionID="43214ce31776a52735f9d2a741cf13f6">
  <xsd:schema xmlns:xsd="http://www.w3.org/2001/XMLSchema" xmlns:xs="http://www.w3.org/2001/XMLSchema" xmlns:p="http://schemas.microsoft.com/office/2006/metadata/properties" xmlns:ns2="cfc2ce22-4058-446f-8224-76950719bb04" xmlns:ns3="a48bff6a-0b0a-43f3-adf4-e4befa145a1a" targetNamespace="http://schemas.microsoft.com/office/2006/metadata/properties" ma:root="true" ma:fieldsID="47b6e4c64a2cdd4d003edbe6cc1e8818" ns2:_="" ns3:_="">
    <xsd:import namespace="cfc2ce22-4058-446f-8224-76950719bb04"/>
    <xsd:import namespace="a48bff6a-0b0a-43f3-adf4-e4befa145a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2ce22-4058-446f-8224-76950719b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4f86af2-9b22-4453-832f-5e0d4979a4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bff6a-0b0a-43f3-adf4-e4befa145a1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f707453-a8e3-44a2-878f-fcc497bee69f}" ma:internalName="TaxCatchAll" ma:showField="CatchAllData" ma:web="a48bff6a-0b0a-43f3-adf4-e4befa145a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0E81AF-B378-44AF-86E7-7955BC5E9B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1E5826-9230-41ED-959B-5CF5DC360A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c2ce22-4058-446f-8224-76950719bb04"/>
    <ds:schemaRef ds:uri="a48bff6a-0b0a-43f3-adf4-e4befa145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Index</vt:lpstr>
      <vt:lpstr>SOCI</vt:lpstr>
      <vt:lpstr>SOFP</vt:lpstr>
      <vt:lpstr>SOCE</vt:lpstr>
      <vt:lpstr>SOCF</vt:lpstr>
      <vt:lpstr>SOFP!_Hlk64274258</vt:lpstr>
      <vt:lpstr>SOCF!OLE_LINK1</vt:lpstr>
      <vt:lpstr>SOCF!OLE_LINK2</vt:lpstr>
      <vt:lpstr>SOCF!OLE_LINK3</vt:lpstr>
      <vt:lpstr>SOCF!OLE_LINK4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Raluca Ghita</dc:creator>
  <cp:lastModifiedBy>Raluca Ghita</cp:lastModifiedBy>
  <cp:lastPrinted>2022-08-18T08:39:28Z</cp:lastPrinted>
  <dcterms:created xsi:type="dcterms:W3CDTF">2019-08-07T10:12:29Z</dcterms:created>
  <dcterms:modified xsi:type="dcterms:W3CDTF">2024-08-26T09:25:58Z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913be42-e05c-45e4-8558-1590efdbd7cb_Enabled">
    <vt:lpwstr>true</vt:lpwstr>
  </property>
  <property fmtid="{D5CDD505-2E9C-101B-9397-08002B2CF9AE}" pid="3" name="MSIP_Label_a913be42-e05c-45e4-8558-1590efdbd7cb_SetDate">
    <vt:lpwstr>2022-11-14T07:44:12Z</vt:lpwstr>
  </property>
  <property fmtid="{D5CDD505-2E9C-101B-9397-08002B2CF9AE}" pid="4" name="MSIP_Label_a913be42-e05c-45e4-8558-1590efdbd7cb_Method">
    <vt:lpwstr>Privileged</vt:lpwstr>
  </property>
  <property fmtid="{D5CDD505-2E9C-101B-9397-08002B2CF9AE}" pid="5" name="MSIP_Label_a913be42-e05c-45e4-8558-1590efdbd7cb_Name">
    <vt:lpwstr>Uz Intern</vt:lpwstr>
  </property>
  <property fmtid="{D5CDD505-2E9C-101B-9397-08002B2CF9AE}" pid="6" name="MSIP_Label_a913be42-e05c-45e4-8558-1590efdbd7cb_SiteId">
    <vt:lpwstr>41713e05-3297-41d5-b99b-f7a78699af64</vt:lpwstr>
  </property>
  <property fmtid="{D5CDD505-2E9C-101B-9397-08002B2CF9AE}" pid="7" name="MSIP_Label_a913be42-e05c-45e4-8558-1590efdbd7cb_ActionId">
    <vt:lpwstr>6816390c-a66b-42fc-abe8-fd7b23ba4b4f</vt:lpwstr>
  </property>
  <property fmtid="{D5CDD505-2E9C-101B-9397-08002B2CF9AE}" pid="8" name="MSIP_Label_a913be42-e05c-45e4-8558-1590efdbd7cb_ContentBits">
    <vt:lpwstr>2</vt:lpwstr>
  </property>
  <property fmtid="{D5CDD505-2E9C-101B-9397-08002B2CF9AE}" pid="9" name="{A44787D4-0540-4523-9961-78E4036D8C6D}">
    <vt:lpwstr>{F8E209DE-E71E-463F-A547-BC7C09747D92}</vt:lpwstr>
  </property>
</Properties>
</file>