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5/Q2 2025/2. Extract from FS/"/>
    </mc:Choice>
  </mc:AlternateContent>
  <xr:revisionPtr revIDLastSave="577" documentId="13_ncr:1_{632329FA-EA4F-4C87-B6DE-947175278401}" xr6:coauthVersionLast="47" xr6:coauthVersionMax="47" xr10:uidLastSave="{ACA75B60-3052-474F-8AD7-3D8C3F1637FA}"/>
  <bookViews>
    <workbookView xWindow="-28920" yWindow="-6570" windowWidth="29040" windowHeight="15840" tabRatio="911" activeTab="4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</sheets>
  <definedNames>
    <definedName name="_Hlk64274243" localSheetId="2">SOFP!#REF!</definedName>
    <definedName name="_Hlk64274250" localSheetId="2">SOFP!#REF!</definedName>
    <definedName name="_Hlk64274258" localSheetId="2">SOFP!$A$46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4">SOCF!$H$24</definedName>
    <definedName name="OLE_LINK2" localSheetId="4">SOCF!$H$28</definedName>
    <definedName name="OLE_LINK3" localSheetId="4">SOCF!$H$31</definedName>
    <definedName name="OLE_LINK4" localSheetId="4">SOCF!$H$36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4" l="1"/>
  <c r="E23" i="13"/>
  <c r="D29" i="13"/>
  <c r="C29" i="13"/>
  <c r="F28" i="13"/>
  <c r="F27" i="13"/>
  <c r="F23" i="13"/>
  <c r="F22" i="13"/>
  <c r="F16" i="13"/>
  <c r="F15" i="13"/>
  <c r="F10" i="13"/>
  <c r="C40" i="11"/>
  <c r="D40" i="11"/>
  <c r="C24" i="13" l="1"/>
  <c r="D23" i="16"/>
  <c r="C23" i="16"/>
  <c r="D19" i="16"/>
  <c r="C19" i="16"/>
  <c r="D36" i="14"/>
  <c r="D45" i="14"/>
  <c r="C45" i="14"/>
  <c r="C36" i="14"/>
  <c r="D24" i="14"/>
  <c r="D28" i="14" s="1"/>
  <c r="C28" i="14"/>
  <c r="D12" i="13"/>
  <c r="D17" i="13" s="1"/>
  <c r="C12" i="13"/>
  <c r="C17" i="13" s="1"/>
  <c r="E24" i="13"/>
  <c r="E29" i="13" s="1"/>
  <c r="D24" i="13"/>
  <c r="F29" i="13" l="1"/>
  <c r="F24" i="13"/>
  <c r="C47" i="14"/>
  <c r="C25" i="16"/>
  <c r="C29" i="16" s="1"/>
  <c r="D25" i="16"/>
  <c r="D29" i="16" s="1"/>
  <c r="D33" i="16" s="1"/>
  <c r="D47" i="14"/>
  <c r="D50" i="14" s="1"/>
  <c r="D48" i="11"/>
  <c r="D33" i="11"/>
  <c r="D34" i="11" s="1"/>
  <c r="D24" i="11"/>
  <c r="C18" i="11"/>
  <c r="D18" i="11"/>
  <c r="C33" i="16" l="1"/>
  <c r="E11" i="13"/>
  <c r="F11" i="13" s="1"/>
  <c r="C50" i="14"/>
  <c r="D49" i="11"/>
  <c r="D51" i="11" s="1"/>
  <c r="D26" i="11"/>
  <c r="E12" i="13" l="1"/>
  <c r="C48" i="11"/>
  <c r="C33" i="11"/>
  <c r="C34" i="11" s="1"/>
  <c r="C24" i="11"/>
  <c r="E17" i="13" l="1"/>
  <c r="F17" i="13" s="1"/>
  <c r="F12" i="13"/>
  <c r="C49" i="11"/>
  <c r="C51" i="11" s="1"/>
  <c r="A1" i="14" l="1"/>
  <c r="A1" i="13"/>
  <c r="C26" i="11"/>
</calcChain>
</file>

<file path=xl/sharedStrings.xml><?xml version="1.0" encoding="utf-8"?>
<sst xmlns="http://schemas.openxmlformats.org/spreadsheetml/2006/main" count="147" uniqueCount="121">
  <si>
    <t>EXTRACT FROM</t>
  </si>
  <si>
    <t>Retained earnings</t>
  </si>
  <si>
    <t>Earnings per share</t>
  </si>
  <si>
    <t>Continuing operations</t>
  </si>
  <si>
    <t>Other operating income</t>
  </si>
  <si>
    <t>Depreciation and amortization</t>
  </si>
  <si>
    <t>Employee benefit expenses</t>
  </si>
  <si>
    <t>Other operating expenses</t>
  </si>
  <si>
    <t>Other gains/(losses) – net</t>
  </si>
  <si>
    <t>Finance income</t>
  </si>
  <si>
    <t>Finance costs</t>
  </si>
  <si>
    <t>Net finance income</t>
  </si>
  <si>
    <t>Income tax expense</t>
  </si>
  <si>
    <t>Other comprehensive income for the period, net of tax</t>
  </si>
  <si>
    <t>Basic and diluted earnings per share (RON)</t>
  </si>
  <si>
    <t>ASSETS</t>
  </si>
  <si>
    <t>Non-current assets</t>
  </si>
  <si>
    <t>Other intangible assets</t>
  </si>
  <si>
    <t>Property, plant and equipment</t>
  </si>
  <si>
    <t>Right-of-use assets</t>
  </si>
  <si>
    <t>Investments in subsidiaries</t>
  </si>
  <si>
    <t>Deferred tax assets</t>
  </si>
  <si>
    <t>Total non-current assets</t>
  </si>
  <si>
    <t>Current assets</t>
  </si>
  <si>
    <t>Other current financial assets</t>
  </si>
  <si>
    <t>Prepayments</t>
  </si>
  <si>
    <t>Cash and cash equivalents</t>
  </si>
  <si>
    <t>Total current assets</t>
  </si>
  <si>
    <t>Total assets</t>
  </si>
  <si>
    <t>EQUITY and LIABILITIES</t>
  </si>
  <si>
    <t>Capital and reserves</t>
  </si>
  <si>
    <t>Share capital</t>
  </si>
  <si>
    <t>Share premium</t>
  </si>
  <si>
    <t>Total equity attributable to owners of the Company</t>
  </si>
  <si>
    <t>Total equity</t>
  </si>
  <si>
    <t>Non-current liabilities</t>
  </si>
  <si>
    <t>Lease liability</t>
  </si>
  <si>
    <t>Government grants</t>
  </si>
  <si>
    <t>Total non-current liabilities</t>
  </si>
  <si>
    <t>Current liabilities</t>
  </si>
  <si>
    <t>Trade and other payables</t>
  </si>
  <si>
    <t>Borrowings</t>
  </si>
  <si>
    <t>Employee benefits - current</t>
  </si>
  <si>
    <t>Total current liabilities</t>
  </si>
  <si>
    <t>Total liabilities</t>
  </si>
  <si>
    <t>Total equity and liabilities</t>
  </si>
  <si>
    <t>Transactions with owners in their capacity as owners:</t>
  </si>
  <si>
    <t>Transaction costs on issuance of shares</t>
  </si>
  <si>
    <t>Retained
earnings</t>
  </si>
  <si>
    <t>Adjustments for:</t>
  </si>
  <si>
    <t>Depreciation and amortisation expenses</t>
  </si>
  <si>
    <t>Amortisation of government grants</t>
  </si>
  <si>
    <t>Interest income</t>
  </si>
  <si>
    <t>Interest expense</t>
  </si>
  <si>
    <t>Change in operating assets and liabilities, net of effects from purchase of controlled entity:</t>
  </si>
  <si>
    <t>Cash flows from operating activities</t>
  </si>
  <si>
    <t>Interest paid</t>
  </si>
  <si>
    <t>Dividends cashed</t>
  </si>
  <si>
    <t>Cash flows from investing activities</t>
  </si>
  <si>
    <t>Payments for acquisition of subsidiaries</t>
  </si>
  <si>
    <t>Payments for acquisition of property, plant and equipment</t>
  </si>
  <si>
    <t>Interest received</t>
  </si>
  <si>
    <t>Cash flows from financing activities</t>
  </si>
  <si>
    <t>Proceeds from loans granted to subsidiaries</t>
  </si>
  <si>
    <t>Loans granted to subsidiaries</t>
  </si>
  <si>
    <t>Loans taken from parent company</t>
  </si>
  <si>
    <t>Repayments of lease liabilities</t>
  </si>
  <si>
    <t>Transaction costs related to shares issuance</t>
  </si>
  <si>
    <t>Cash and cash equivalents at the beginning of the year</t>
  </si>
  <si>
    <t>Effects of exchange rate changes on cash and cash equivalents</t>
  </si>
  <si>
    <t>Attributable to owners of the Company</t>
  </si>
  <si>
    <t>(all amounts are expressed as ‘RON’ unless otherwise specified)</t>
  </si>
  <si>
    <t>Other non-current financial assets</t>
  </si>
  <si>
    <t>CONDENSED SEPARATE STATEMENT OF FINANCIAL POSITION</t>
  </si>
  <si>
    <t>Share capital increase</t>
  </si>
  <si>
    <t>CONDENSED SEPARATE STATEMENT OF CHANGES IN EQUITY</t>
  </si>
  <si>
    <t>Net foreign exchange differences</t>
  </si>
  <si>
    <t>Proceeds from shares issued</t>
  </si>
  <si>
    <t>CONDENSED SEPARATE STATEMENT OF CASH FLOWS</t>
  </si>
  <si>
    <t>Cash and cash equivalents at end of period</t>
  </si>
  <si>
    <t>ROCA INDUSTRY HOLDINGROCK1 S.A.</t>
  </si>
  <si>
    <t>31 December 2024</t>
  </si>
  <si>
    <t>Profit before income tax</t>
  </si>
  <si>
    <t>PREPARED IN ACCORDANCE WITH THE INTERNATIONAL ACCOUNTING STANDARD 34 – “INTERIM FINANCIAL REPORTING”,</t>
  </si>
  <si>
    <t>as adopted by the European Union</t>
  </si>
  <si>
    <t xml:space="preserve">CONDENSED SEPARATE STATEMENT OF PROFIT OR LOSS AND OTHER COMPREHENSIVE INCOME </t>
  </si>
  <si>
    <t>In case there are inconsistencies or omissions from the amounts presented in the condensed separate interim financial statements, the amounts presented in the condensed separate interim financial statements will prevail.</t>
  </si>
  <si>
    <t>CONDENSED SEPARATE STATEMENT OF PROFIT OR LOSS AND OTHER COMPREHENSIVE INCOME</t>
  </si>
  <si>
    <t>Operating loss</t>
  </si>
  <si>
    <t>Result for the period from continuing operations</t>
  </si>
  <si>
    <t>Total comprehensive income for the period</t>
  </si>
  <si>
    <t>(unaudited and not reviewed)</t>
  </si>
  <si>
    <t>(audited)</t>
  </si>
  <si>
    <t>Loss for the period</t>
  </si>
  <si>
    <r>
      <t xml:space="preserve">Balance at 31 December 2024 </t>
    </r>
    <r>
      <rPr>
        <i/>
        <sz val="8"/>
        <color theme="1"/>
        <rFont val="Tahoma"/>
        <family val="2"/>
      </rPr>
      <t>(audited)</t>
    </r>
  </si>
  <si>
    <r>
      <t xml:space="preserve">Balance at 31 December 2023 </t>
    </r>
    <r>
      <rPr>
        <i/>
        <sz val="8"/>
        <color theme="1"/>
        <rFont val="Tahoma"/>
        <family val="2"/>
      </rPr>
      <t>(audited)</t>
    </r>
  </si>
  <si>
    <t>Result before tax</t>
  </si>
  <si>
    <t>Decrease in other receivables</t>
  </si>
  <si>
    <t>Decrease/(Increase) in prepayments</t>
  </si>
  <si>
    <t>Net cash used in operating activiti</t>
  </si>
  <si>
    <t>Payments for acquisition of intangible assets</t>
  </si>
  <si>
    <t>Receipt of government grants</t>
  </si>
  <si>
    <t>Net cash generated from/(used in) investing activities</t>
  </si>
  <si>
    <t>Net cash (used in)/generated from financing activities</t>
  </si>
  <si>
    <t>Net (decrease)/increase in cash and cash equivalents</t>
  </si>
  <si>
    <t>CONDENSED SEPARATE INTERIM FINANCIAL STATEMENTS AS AT AND FOR THE SIX MONTH PERIOD ENDED 30 JUNE 2025</t>
  </si>
  <si>
    <t>*The amounts presented are extracted from the Condesed Separate Interim Financial Statements as at and for the 6 month period ended 30 June 2025 ("separate financial statements").</t>
  </si>
  <si>
    <t>AS AT AND FOR THE SIX MONTH PERIOD ENDED 30 JUNE 2025</t>
  </si>
  <si>
    <t>Six month period ended</t>
  </si>
  <si>
    <r>
      <t>30 June 2025</t>
    </r>
    <r>
      <rPr>
        <i/>
        <sz val="8"/>
        <color rgb="FF000000"/>
        <rFont val="Tahoma"/>
        <family val="2"/>
      </rPr>
      <t xml:space="preserve">
(unaudited and not
reviewed)</t>
    </r>
  </si>
  <si>
    <r>
      <t>31 June 2024</t>
    </r>
    <r>
      <rPr>
        <i/>
        <sz val="8"/>
        <color rgb="FF000000"/>
        <rFont val="Tahoma"/>
        <family val="2"/>
      </rPr>
      <t xml:space="preserve">
(unaudited and not
reviewed)</t>
    </r>
  </si>
  <si>
    <t>Advertising and marketing expenses</t>
  </si>
  <si>
    <t>AS AT 30 JUNE 2025</t>
  </si>
  <si>
    <t>30 June 2025</t>
  </si>
  <si>
    <t>Current tax liabilities</t>
  </si>
  <si>
    <r>
      <t xml:space="preserve">Balance at 30 June 2025 </t>
    </r>
    <r>
      <rPr>
        <i/>
        <sz val="8"/>
        <color theme="1"/>
        <rFont val="Tahoma"/>
        <family val="2"/>
      </rPr>
      <t>(unaudited and not reviewed)</t>
    </r>
  </si>
  <si>
    <r>
      <t xml:space="preserve">Balance at 30 June 2024 </t>
    </r>
    <r>
      <rPr>
        <i/>
        <sz val="8"/>
        <color theme="1"/>
        <rFont val="Tahoma"/>
        <family val="2"/>
      </rPr>
      <t>(unaudited and not reviewed)</t>
    </r>
  </si>
  <si>
    <t>Profit for the period</t>
  </si>
  <si>
    <r>
      <t>30 June 2024</t>
    </r>
    <r>
      <rPr>
        <i/>
        <sz val="8"/>
        <color rgb="FF000000"/>
        <rFont val="Tahoma"/>
        <family val="2"/>
      </rPr>
      <t xml:space="preserve">
(unaudited and not
reviewed)</t>
    </r>
  </si>
  <si>
    <t>Dividends income</t>
  </si>
  <si>
    <t>Increase/(Decrease) in trade and other payables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</si>
</sst>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  <numFmt numFmtId="172" formatCode="_(* #,##0.000_);_(* \(#,##0.000\);_(* &quot;-&quot;??_);_(@_)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u/>
      <sz val="8"/>
      <color theme="10"/>
      <name val="Tahoma"/>
      <family val="2"/>
    </font>
    <font>
      <i/>
      <sz val="8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0" applyNumberFormat="0" applyAlignment="0" applyProtection="0"/>
    <xf numFmtId="0" fontId="18" fillId="6" borderId="11" applyNumberFormat="0" applyAlignment="0" applyProtection="0"/>
    <xf numFmtId="0" fontId="20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6" fillId="0" borderId="0"/>
    <xf numFmtId="0" fontId="27" fillId="0" borderId="0"/>
    <xf numFmtId="0" fontId="28" fillId="0" borderId="0"/>
    <xf numFmtId="165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33" borderId="0">
      <alignment horizontal="left" vertical="top"/>
    </xf>
    <xf numFmtId="9" fontId="1" fillId="0" borderId="0" applyFont="0" applyFill="0" applyBorder="0" applyAlignment="0" applyProtection="0"/>
    <xf numFmtId="0" fontId="3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28" fillId="0" borderId="0"/>
    <xf numFmtId="43" fontId="33" fillId="0" borderId="0" applyFont="0" applyFill="0" applyBorder="0" applyAlignment="0" applyProtection="0"/>
    <xf numFmtId="0" fontId="33" fillId="0" borderId="0"/>
    <xf numFmtId="0" fontId="35" fillId="4" borderId="0" applyNumberFormat="0" applyBorder="0" applyAlignment="0" applyProtection="0"/>
    <xf numFmtId="0" fontId="36" fillId="0" borderId="0"/>
    <xf numFmtId="0" fontId="15" fillId="3" borderId="0" applyNumberFormat="0" applyBorder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0" borderId="0"/>
    <xf numFmtId="0" fontId="38" fillId="0" borderId="0"/>
    <xf numFmtId="0" fontId="38" fillId="8" borderId="14" applyNumberFormat="0" applyFont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21" fillId="7" borderId="13" applyNumberFormat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0" borderId="0"/>
    <xf numFmtId="43" fontId="41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26" fillId="0" borderId="0"/>
    <xf numFmtId="0" fontId="42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7" fillId="0" borderId="0"/>
    <xf numFmtId="0" fontId="33" fillId="0" borderId="0"/>
    <xf numFmtId="166" fontId="33" fillId="0" borderId="0" applyFont="0" applyFill="0" applyBorder="0" applyAlignment="0" applyProtection="0"/>
    <xf numFmtId="0" fontId="44" fillId="0" borderId="0"/>
    <xf numFmtId="0" fontId="33" fillId="0" borderId="0"/>
    <xf numFmtId="0" fontId="33" fillId="0" borderId="0"/>
    <xf numFmtId="43" fontId="44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43" fontId="3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27" fillId="0" borderId="0"/>
    <xf numFmtId="0" fontId="1" fillId="0" borderId="0"/>
    <xf numFmtId="0" fontId="1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1" fillId="8" borderId="14" applyNumberFormat="0" applyFont="0" applyAlignment="0" applyProtection="0"/>
    <xf numFmtId="0" fontId="17" fillId="5" borderId="10" applyNumberFormat="0" applyAlignment="0" applyProtection="0"/>
    <xf numFmtId="0" fontId="1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1" fillId="0" borderId="0"/>
    <xf numFmtId="43" fontId="37" fillId="0" borderId="0" applyFont="0" applyFill="0" applyBorder="0" applyAlignment="0" applyProtection="0"/>
    <xf numFmtId="169" fontId="1" fillId="0" borderId="0"/>
    <xf numFmtId="167" fontId="27" fillId="0" borderId="0"/>
    <xf numFmtId="169" fontId="33" fillId="0" borderId="0"/>
    <xf numFmtId="167" fontId="1" fillId="0" borderId="0"/>
    <xf numFmtId="169" fontId="33" fillId="0" borderId="0"/>
    <xf numFmtId="167" fontId="1" fillId="0" borderId="0"/>
    <xf numFmtId="0" fontId="1" fillId="0" borderId="0"/>
    <xf numFmtId="169" fontId="1" fillId="0" borderId="0"/>
    <xf numFmtId="171" fontId="33" fillId="0" borderId="0" applyFon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5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0" borderId="0"/>
    <xf numFmtId="0" fontId="44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/>
    <xf numFmtId="171" fontId="3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7" fillId="0" borderId="0"/>
    <xf numFmtId="167" fontId="33" fillId="0" borderId="0"/>
    <xf numFmtId="0" fontId="3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0" fontId="33" fillId="0" borderId="0"/>
    <xf numFmtId="0" fontId="1" fillId="0" borderId="0"/>
    <xf numFmtId="0" fontId="46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52" fillId="5" borderId="10" applyNumberFormat="0" applyAlignment="0" applyProtection="0"/>
    <xf numFmtId="0" fontId="53" fillId="6" borderId="11" applyNumberFormat="0" applyAlignment="0" applyProtection="0"/>
    <xf numFmtId="0" fontId="54" fillId="6" borderId="10" applyNumberFormat="0" applyAlignment="0" applyProtection="0"/>
    <xf numFmtId="0" fontId="55" fillId="0" borderId="12" applyNumberFormat="0" applyFill="0" applyAlignment="0" applyProtection="0"/>
    <xf numFmtId="0" fontId="56" fillId="7" borderId="13" applyNumberFormat="0" applyAlignment="0" applyProtection="0"/>
    <xf numFmtId="0" fontId="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59" fillId="32" borderId="0" applyNumberFormat="0" applyBorder="0" applyAlignment="0" applyProtection="0"/>
    <xf numFmtId="0" fontId="33" fillId="0" borderId="0"/>
    <xf numFmtId="0" fontId="27" fillId="8" borderId="14" applyNumberFormat="0" applyFont="0" applyAlignment="0" applyProtection="0"/>
    <xf numFmtId="0" fontId="33" fillId="0" borderId="0"/>
    <xf numFmtId="0" fontId="33" fillId="0" borderId="0"/>
    <xf numFmtId="0" fontId="27" fillId="8" borderId="14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6" fillId="0" borderId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6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7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1" fillId="0" borderId="0"/>
    <xf numFmtId="0" fontId="33" fillId="0" borderId="0"/>
    <xf numFmtId="167" fontId="1" fillId="0" borderId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43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9" fillId="6" borderId="10" applyNumberFormat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0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15" fillId="3" borderId="0" applyNumberFormat="0" applyBorder="0" applyAlignment="0" applyProtection="0"/>
    <xf numFmtId="0" fontId="21" fillId="7" borderId="13" applyNumberFormat="0" applyAlignment="0" applyProtection="0"/>
    <xf numFmtId="165" fontId="1" fillId="0" borderId="0" applyFont="0" applyFill="0" applyBorder="0" applyAlignment="0" applyProtection="0"/>
    <xf numFmtId="0" fontId="60" fillId="0" borderId="16"/>
    <xf numFmtId="0" fontId="40" fillId="0" borderId="0"/>
    <xf numFmtId="0" fontId="39" fillId="0" borderId="0"/>
    <xf numFmtId="43" fontId="1" fillId="0" borderId="0" applyFont="0" applyFill="0" applyBorder="0" applyAlignment="0" applyProtection="0"/>
    <xf numFmtId="0" fontId="61" fillId="0" borderId="0"/>
    <xf numFmtId="43" fontId="6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3" fillId="0" borderId="0"/>
    <xf numFmtId="165" fontId="33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127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2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6" fillId="0" borderId="5" xfId="0" applyFont="1" applyBorder="1" applyAlignment="1">
      <alignment vertical="top"/>
    </xf>
    <xf numFmtId="3" fontId="3" fillId="0" borderId="0" xfId="0" applyNumberFormat="1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1" applyNumberFormat="1" applyFont="1" applyFill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3" fontId="3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3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3" fillId="0" borderId="2" xfId="1" applyNumberFormat="1" applyFont="1" applyFill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7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164" fontId="6" fillId="0" borderId="0" xfId="1" applyNumberFormat="1" applyFont="1" applyFill="1" applyBorder="1"/>
    <xf numFmtId="164" fontId="5" fillId="0" borderId="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17" xfId="1" applyNumberFormat="1" applyFont="1" applyBorder="1" applyAlignment="1">
      <alignment vertical="center"/>
    </xf>
    <xf numFmtId="43" fontId="4" fillId="0" borderId="0" xfId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4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6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164" fontId="6" fillId="0" borderId="0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18" xfId="0" quotePrefix="1" applyNumberFormat="1" applyFont="1" applyBorder="1" applyAlignment="1">
      <alignment horizontal="right" vertical="center" wrapText="1"/>
    </xf>
    <xf numFmtId="0" fontId="63" fillId="0" borderId="0" xfId="2" applyFont="1" applyFill="1"/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164" fontId="3" fillId="0" borderId="0" xfId="1" applyNumberFormat="1" applyFont="1"/>
    <xf numFmtId="3" fontId="6" fillId="0" borderId="0" xfId="0" applyNumberFormat="1" applyFont="1"/>
    <xf numFmtId="172" fontId="6" fillId="0" borderId="0" xfId="0" applyNumberFormat="1" applyFont="1" applyBorder="1" applyAlignment="1">
      <alignment horizontal="right" vertical="center"/>
    </xf>
    <xf numFmtId="164" fontId="64" fillId="0" borderId="0" xfId="0" quotePrefix="1" applyNumberFormat="1" applyFont="1" applyBorder="1" applyAlignment="1">
      <alignment horizontal="right" vertical="center" wrapText="1"/>
    </xf>
    <xf numFmtId="164" fontId="4" fillId="0" borderId="1" xfId="0" quotePrefix="1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3" fontId="6" fillId="0" borderId="0" xfId="0" applyNumberFormat="1" applyFont="1" applyAlignment="1"/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4"/>
  <sheetViews>
    <sheetView showGridLines="0" zoomScaleNormal="100" workbookViewId="0">
      <selection activeCell="B3" sqref="B3"/>
    </sheetView>
  </sheetViews>
  <sheetFormatPr defaultColWidth="8.6640625" defaultRowHeight="10.199999999999999" x14ac:dyDescent="0.2"/>
  <cols>
    <col min="1" max="1" width="6.6640625" style="109" customWidth="1"/>
    <col min="2" max="2" width="12.21875" style="109" customWidth="1"/>
    <col min="3" max="3" width="15.88671875" style="109" customWidth="1"/>
    <col min="4" max="4" width="16.44140625" style="109" customWidth="1"/>
    <col min="5" max="5" width="9.21875" style="109" customWidth="1"/>
    <col min="6" max="6" width="10.109375" style="109" customWidth="1"/>
    <col min="7" max="16384" width="8.6640625" style="109"/>
  </cols>
  <sheetData>
    <row r="2" spans="2:6" x14ac:dyDescent="0.2">
      <c r="D2" s="110" t="s">
        <v>0</v>
      </c>
    </row>
    <row r="3" spans="2:6" x14ac:dyDescent="0.2">
      <c r="B3" s="111"/>
      <c r="C3" s="111"/>
      <c r="D3" s="112" t="s">
        <v>105</v>
      </c>
      <c r="E3" s="111"/>
      <c r="F3" s="111"/>
    </row>
    <row r="4" spans="2:6" x14ac:dyDescent="0.2">
      <c r="B4" s="111"/>
      <c r="C4" s="111"/>
      <c r="D4" s="14" t="s">
        <v>83</v>
      </c>
      <c r="E4" s="111"/>
      <c r="F4" s="111"/>
    </row>
    <row r="5" spans="2:6" x14ac:dyDescent="0.2">
      <c r="B5" s="111"/>
      <c r="C5" s="111"/>
      <c r="D5" s="14" t="s">
        <v>84</v>
      </c>
      <c r="E5" s="111"/>
      <c r="F5" s="111"/>
    </row>
    <row r="6" spans="2:6" x14ac:dyDescent="0.2">
      <c r="B6" s="113"/>
      <c r="D6" s="14"/>
    </row>
    <row r="7" spans="2:6" x14ac:dyDescent="0.2">
      <c r="B7" s="113"/>
    </row>
    <row r="8" spans="2:6" x14ac:dyDescent="0.2">
      <c r="B8" s="107" t="s">
        <v>85</v>
      </c>
    </row>
    <row r="9" spans="2:6" x14ac:dyDescent="0.2">
      <c r="B9" s="107" t="s">
        <v>73</v>
      </c>
    </row>
    <row r="10" spans="2:6" x14ac:dyDescent="0.2">
      <c r="B10" s="107" t="s">
        <v>75</v>
      </c>
    </row>
    <row r="11" spans="2:6" x14ac:dyDescent="0.2">
      <c r="B11" s="107" t="s">
        <v>78</v>
      </c>
    </row>
    <row r="13" spans="2:6" x14ac:dyDescent="0.2">
      <c r="B13" s="108" t="s">
        <v>106</v>
      </c>
    </row>
    <row r="14" spans="2:6" x14ac:dyDescent="0.2">
      <c r="B14" s="108" t="s">
        <v>86</v>
      </c>
    </row>
  </sheetData>
  <hyperlinks>
    <hyperlink ref="B8" location="SOCI!A1" display="SEPARATE STATEMENT OF PROFIT OR LOSS AND OTHER COMPREHENSIVE INCOME" xr:uid="{3A91996A-652D-4D35-97F8-4272DE33DFAA}"/>
    <hyperlink ref="B9" location="SOFP!A1" display="SEPARATE STATEMENT OF FINANCIAL POSITION" xr:uid="{6D8FF36F-4B5A-419D-8C51-94C35E72C69F}"/>
    <hyperlink ref="B10" location="SOCE!A1" display="SEPARATE STATEMENT OF CHANGES IN EQUITY" xr:uid="{9A00FD34-4546-4967-BDFF-DFEB21B9F4A1}"/>
    <hyperlink ref="B11" location="SOCF!A1" display="SEPARATE STATEMENT OF CASH FLOWS" xr:uid="{8C069E80-3B02-4A90-9996-005DB8EF6A41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I63"/>
  <sheetViews>
    <sheetView showGridLines="0" zoomScaleNormal="100" workbookViewId="0">
      <pane xSplit="1" ySplit="9" topLeftCell="B10" activePane="bottomRight" state="frozen"/>
      <selection activeCell="J49" sqref="J49"/>
      <selection pane="topRight" activeCell="J49" sqref="J49"/>
      <selection pane="bottomLeft" activeCell="J49" sqref="J49"/>
      <selection pane="bottomRight" activeCell="C36" sqref="C36:D36"/>
    </sheetView>
  </sheetViews>
  <sheetFormatPr defaultColWidth="8.88671875" defaultRowHeight="10.199999999999999" x14ac:dyDescent="0.2"/>
  <cols>
    <col min="1" max="1" width="40.109375" style="58" customWidth="1"/>
    <col min="2" max="2" width="2.44140625" style="26" customWidth="1"/>
    <col min="3" max="3" width="19.6640625" style="61" customWidth="1"/>
    <col min="4" max="4" width="20.21875" style="61" customWidth="1"/>
    <col min="5" max="6" width="8.88671875" style="26"/>
    <col min="7" max="7" width="56.44140625" style="26" bestFit="1" customWidth="1"/>
    <col min="8" max="16384" width="8.88671875" style="26"/>
  </cols>
  <sheetData>
    <row r="1" spans="1:9" s="25" customFormat="1" x14ac:dyDescent="0.2">
      <c r="A1" s="19" t="s">
        <v>80</v>
      </c>
      <c r="C1" s="10"/>
      <c r="D1" s="10"/>
    </row>
    <row r="2" spans="1:9" s="25" customFormat="1" x14ac:dyDescent="0.2">
      <c r="A2" s="7" t="s">
        <v>71</v>
      </c>
      <c r="C2" s="10"/>
      <c r="D2" s="10"/>
    </row>
    <row r="3" spans="1:9" s="25" customFormat="1" x14ac:dyDescent="0.2">
      <c r="A3" s="11"/>
      <c r="C3" s="10"/>
      <c r="D3" s="10"/>
    </row>
    <row r="4" spans="1:9" s="25" customFormat="1" x14ac:dyDescent="0.2">
      <c r="A4" s="12"/>
      <c r="B4" s="13" t="s">
        <v>87</v>
      </c>
      <c r="C4" s="10"/>
      <c r="D4" s="10"/>
    </row>
    <row r="5" spans="1:9" s="25" customFormat="1" x14ac:dyDescent="0.2">
      <c r="A5" s="12"/>
      <c r="B5" s="31" t="s">
        <v>107</v>
      </c>
      <c r="C5" s="10"/>
      <c r="D5" s="10"/>
    </row>
    <row r="6" spans="1:9" s="25" customFormat="1" x14ac:dyDescent="0.2">
      <c r="A6" s="12"/>
      <c r="B6" s="14"/>
      <c r="C6" s="10"/>
      <c r="D6" s="10"/>
    </row>
    <row r="7" spans="1:9" s="25" customFormat="1" ht="9" customHeight="1" x14ac:dyDescent="0.2">
      <c r="A7" s="12"/>
      <c r="C7" s="30"/>
      <c r="D7" s="30"/>
    </row>
    <row r="8" spans="1:9" s="25" customFormat="1" ht="9" customHeight="1" x14ac:dyDescent="0.2">
      <c r="A8" s="12"/>
      <c r="C8" s="124" t="s">
        <v>108</v>
      </c>
      <c r="D8" s="124"/>
    </row>
    <row r="9" spans="1:9" s="25" customFormat="1" ht="31.2" thickBot="1" x14ac:dyDescent="0.25">
      <c r="A9" s="12"/>
      <c r="B9" s="9"/>
      <c r="C9" s="106" t="s">
        <v>109</v>
      </c>
      <c r="D9" s="106" t="s">
        <v>110</v>
      </c>
    </row>
    <row r="10" spans="1:9" s="32" customFormat="1" ht="10.8" thickTop="1" x14ac:dyDescent="0.2">
      <c r="A10" s="17"/>
      <c r="B10" s="15"/>
      <c r="C10" s="15"/>
      <c r="D10" s="15"/>
      <c r="G10" s="13"/>
      <c r="H10" s="13"/>
      <c r="I10" s="13"/>
    </row>
    <row r="11" spans="1:9" s="32" customFormat="1" x14ac:dyDescent="0.2">
      <c r="A11" s="63" t="s">
        <v>3</v>
      </c>
      <c r="B11" s="16"/>
      <c r="C11" s="62"/>
      <c r="D11" s="62"/>
      <c r="G11" s="21"/>
      <c r="H11" s="21"/>
      <c r="I11" s="21"/>
    </row>
    <row r="12" spans="1:9" s="32" customFormat="1" x14ac:dyDescent="0.2">
      <c r="A12" s="17" t="s">
        <v>4</v>
      </c>
      <c r="B12" s="16"/>
      <c r="C12" s="115">
        <v>1400</v>
      </c>
      <c r="D12" s="115">
        <v>543</v>
      </c>
      <c r="G12" s="21"/>
      <c r="H12" s="21"/>
      <c r="I12" s="21"/>
    </row>
    <row r="13" spans="1:9" s="32" customFormat="1" x14ac:dyDescent="0.2">
      <c r="A13" s="17"/>
      <c r="B13" s="16"/>
      <c r="C13" s="62"/>
      <c r="D13" s="62"/>
      <c r="G13" s="21"/>
      <c r="H13" s="21"/>
      <c r="I13" s="21"/>
    </row>
    <row r="14" spans="1:9" s="32" customFormat="1" x14ac:dyDescent="0.2">
      <c r="A14" s="17" t="s">
        <v>5</v>
      </c>
      <c r="B14" s="16"/>
      <c r="C14" s="62">
        <v>-117187</v>
      </c>
      <c r="D14" s="62">
        <v>-83115</v>
      </c>
      <c r="G14" s="21"/>
      <c r="H14" s="21"/>
      <c r="I14" s="21"/>
    </row>
    <row r="15" spans="1:9" s="32" customFormat="1" x14ac:dyDescent="0.2">
      <c r="A15" s="17" t="s">
        <v>6</v>
      </c>
      <c r="B15" s="16"/>
      <c r="C15" s="62">
        <v>-1904198</v>
      </c>
      <c r="D15" s="62">
        <v>-1557831</v>
      </c>
      <c r="G15" s="21"/>
      <c r="H15" s="21"/>
      <c r="I15" s="21"/>
    </row>
    <row r="16" spans="1:9" s="32" customFormat="1" x14ac:dyDescent="0.2">
      <c r="A16" s="17" t="s">
        <v>111</v>
      </c>
      <c r="B16" s="16"/>
      <c r="C16" s="62">
        <v>-88058</v>
      </c>
      <c r="D16" s="62">
        <v>-311644</v>
      </c>
      <c r="G16" s="21"/>
      <c r="H16" s="21"/>
      <c r="I16" s="21"/>
    </row>
    <row r="17" spans="1:9" s="32" customFormat="1" x14ac:dyDescent="0.2">
      <c r="A17" s="17" t="s">
        <v>7</v>
      </c>
      <c r="B17" s="16"/>
      <c r="C17" s="62">
        <v>-1905429</v>
      </c>
      <c r="D17" s="62">
        <v>-1812991</v>
      </c>
      <c r="G17" s="21"/>
      <c r="H17" s="21"/>
      <c r="I17" s="21"/>
    </row>
    <row r="18" spans="1:9" s="32" customFormat="1" x14ac:dyDescent="0.2">
      <c r="A18" s="17" t="s">
        <v>8</v>
      </c>
      <c r="B18" s="16"/>
      <c r="C18" s="64">
        <v>9779</v>
      </c>
      <c r="D18" s="64">
        <v>0</v>
      </c>
      <c r="G18" s="21"/>
      <c r="H18" s="21"/>
      <c r="I18" s="21"/>
    </row>
    <row r="19" spans="1:9" s="32" customFormat="1" x14ac:dyDescent="0.2">
      <c r="A19" s="63" t="s">
        <v>88</v>
      </c>
      <c r="B19" s="15"/>
      <c r="C19" s="49">
        <f>SUM(C12:C18)</f>
        <v>-4003693</v>
      </c>
      <c r="D19" s="49">
        <f>SUM(D12:D18)</f>
        <v>-3765038</v>
      </c>
      <c r="G19" s="21"/>
      <c r="H19" s="21"/>
      <c r="I19" s="21"/>
    </row>
    <row r="20" spans="1:9" s="32" customFormat="1" x14ac:dyDescent="0.2">
      <c r="A20" s="63"/>
      <c r="B20" s="15"/>
      <c r="C20" s="49"/>
      <c r="D20" s="49"/>
      <c r="G20" s="21"/>
      <c r="H20" s="21"/>
      <c r="I20" s="21"/>
    </row>
    <row r="21" spans="1:9" s="32" customFormat="1" x14ac:dyDescent="0.2">
      <c r="A21" s="17" t="s">
        <v>9</v>
      </c>
      <c r="B21" s="16"/>
      <c r="C21" s="62">
        <v>8362483</v>
      </c>
      <c r="D21" s="62">
        <v>2512287</v>
      </c>
      <c r="G21" s="21"/>
      <c r="H21" s="21"/>
      <c r="I21" s="21"/>
    </row>
    <row r="22" spans="1:9" s="32" customFormat="1" x14ac:dyDescent="0.2">
      <c r="A22" s="17" t="s">
        <v>10</v>
      </c>
      <c r="B22" s="16"/>
      <c r="C22" s="64">
        <v>-923381</v>
      </c>
      <c r="D22" s="64">
        <v>-902899</v>
      </c>
      <c r="G22" s="21"/>
      <c r="H22" s="21"/>
      <c r="I22" s="21"/>
    </row>
    <row r="23" spans="1:9" s="32" customFormat="1" x14ac:dyDescent="0.2">
      <c r="A23" s="63" t="s">
        <v>11</v>
      </c>
      <c r="B23" s="15"/>
      <c r="C23" s="49">
        <f>SUM(C21:C22)</f>
        <v>7439102</v>
      </c>
      <c r="D23" s="49">
        <f>SUM(D21:D22)</f>
        <v>1609388</v>
      </c>
      <c r="G23" s="21"/>
      <c r="H23" s="21"/>
      <c r="I23" s="21"/>
    </row>
    <row r="24" spans="1:9" s="32" customFormat="1" x14ac:dyDescent="0.2">
      <c r="A24" s="63"/>
      <c r="B24" s="15"/>
      <c r="C24" s="49"/>
      <c r="D24" s="49"/>
      <c r="G24" s="21"/>
      <c r="H24" s="21"/>
      <c r="I24" s="21"/>
    </row>
    <row r="25" spans="1:9" s="32" customFormat="1" ht="10.8" thickBot="1" x14ac:dyDescent="0.25">
      <c r="A25" s="63" t="s">
        <v>82</v>
      </c>
      <c r="B25" s="15"/>
      <c r="C25" s="65">
        <f>C19+C23</f>
        <v>3435409</v>
      </c>
      <c r="D25" s="65">
        <f>D19+D23</f>
        <v>-2155650</v>
      </c>
      <c r="G25" s="21"/>
      <c r="H25" s="21"/>
      <c r="I25" s="21"/>
    </row>
    <row r="26" spans="1:9" s="32" customFormat="1" x14ac:dyDescent="0.2">
      <c r="A26" s="63"/>
      <c r="B26" s="15"/>
      <c r="C26" s="56"/>
      <c r="D26" s="56"/>
      <c r="G26" s="21"/>
      <c r="H26" s="21"/>
      <c r="I26" s="21"/>
    </row>
    <row r="27" spans="1:9" s="32" customFormat="1" x14ac:dyDescent="0.2">
      <c r="A27" s="17" t="s">
        <v>12</v>
      </c>
      <c r="B27" s="15"/>
      <c r="C27" s="56">
        <v>-66126</v>
      </c>
      <c r="D27" s="56">
        <v>-99</v>
      </c>
      <c r="G27" s="21"/>
      <c r="H27" s="21"/>
      <c r="I27" s="21"/>
    </row>
    <row r="28" spans="1:9" s="32" customFormat="1" x14ac:dyDescent="0.2">
      <c r="A28" s="17"/>
      <c r="B28" s="15"/>
      <c r="C28" s="56"/>
      <c r="D28" s="56"/>
      <c r="G28" s="21"/>
      <c r="H28" s="21"/>
      <c r="I28" s="21"/>
    </row>
    <row r="29" spans="1:9" s="32" customFormat="1" ht="12.9" customHeight="1" thickBot="1" x14ac:dyDescent="0.25">
      <c r="A29" s="63" t="s">
        <v>89</v>
      </c>
      <c r="B29" s="16"/>
      <c r="C29" s="65">
        <f>C25+C27</f>
        <v>3369283</v>
      </c>
      <c r="D29" s="65">
        <f>D25+D27</f>
        <v>-2155749</v>
      </c>
      <c r="G29" s="21"/>
      <c r="H29" s="21"/>
      <c r="I29" s="21"/>
    </row>
    <row r="30" spans="1:9" s="32" customFormat="1" ht="12.9" customHeight="1" x14ac:dyDescent="0.2">
      <c r="A30" s="63"/>
      <c r="B30" s="16"/>
      <c r="C30" s="53"/>
      <c r="D30" s="53"/>
      <c r="G30" s="21"/>
      <c r="H30" s="21"/>
      <c r="I30" s="21"/>
    </row>
    <row r="31" spans="1:9" s="32" customFormat="1" ht="12.9" customHeight="1" x14ac:dyDescent="0.2">
      <c r="A31" s="17" t="s">
        <v>13</v>
      </c>
      <c r="B31" s="15"/>
      <c r="C31" s="53">
        <v>0</v>
      </c>
      <c r="D31" s="53">
        <v>0</v>
      </c>
      <c r="G31" s="6"/>
      <c r="H31" s="21"/>
      <c r="I31" s="21"/>
    </row>
    <row r="32" spans="1:9" s="32" customFormat="1" ht="12.9" customHeight="1" x14ac:dyDescent="0.2">
      <c r="A32" s="17"/>
      <c r="B32" s="15"/>
      <c r="C32" s="53"/>
      <c r="D32" s="53"/>
      <c r="G32" s="6"/>
      <c r="H32" s="21"/>
      <c r="I32" s="21"/>
    </row>
    <row r="33" spans="1:4" s="32" customFormat="1" ht="10.8" thickBot="1" x14ac:dyDescent="0.25">
      <c r="A33" s="63" t="s">
        <v>90</v>
      </c>
      <c r="B33" s="16"/>
      <c r="C33" s="66">
        <f>C29+C31</f>
        <v>3369283</v>
      </c>
      <c r="D33" s="66">
        <f>D29+D31</f>
        <v>-2155749</v>
      </c>
    </row>
    <row r="34" spans="1:4" s="32" customFormat="1" x14ac:dyDescent="0.2">
      <c r="A34" s="17"/>
      <c r="B34" s="16"/>
      <c r="C34" s="4"/>
      <c r="D34" s="4"/>
    </row>
    <row r="35" spans="1:4" s="32" customFormat="1" x14ac:dyDescent="0.2">
      <c r="A35" s="63" t="s">
        <v>2</v>
      </c>
      <c r="B35" s="16"/>
      <c r="C35" s="4"/>
      <c r="D35" s="4"/>
    </row>
    <row r="36" spans="1:4" s="32" customFormat="1" x14ac:dyDescent="0.2">
      <c r="A36" s="17" t="s">
        <v>14</v>
      </c>
      <c r="B36" s="15"/>
      <c r="C36" s="121">
        <v>1.4E-2</v>
      </c>
      <c r="D36" s="121">
        <v>-8.9999999999999993E-3</v>
      </c>
    </row>
    <row r="37" spans="1:4" s="32" customFormat="1" x14ac:dyDescent="0.2"/>
    <row r="38" spans="1:4" s="32" customFormat="1" x14ac:dyDescent="0.2"/>
    <row r="39" spans="1:4" s="32" customFormat="1" x14ac:dyDescent="0.2"/>
    <row r="40" spans="1:4" s="32" customFormat="1" ht="14.25" customHeight="1" x14ac:dyDescent="0.2"/>
    <row r="41" spans="1:4" s="32" customFormat="1" x14ac:dyDescent="0.2">
      <c r="A41" s="52"/>
      <c r="B41" s="16"/>
      <c r="C41" s="18"/>
      <c r="D41" s="18"/>
    </row>
    <row r="42" spans="1:4" s="47" customFormat="1" x14ac:dyDescent="0.2">
      <c r="A42" s="36"/>
      <c r="B42" s="48"/>
      <c r="C42" s="53"/>
      <c r="D42" s="53"/>
    </row>
    <row r="43" spans="1:4" s="47" customFormat="1" x14ac:dyDescent="0.2">
      <c r="A43" s="54"/>
      <c r="B43" s="55"/>
      <c r="C43" s="56"/>
      <c r="D43" s="56"/>
    </row>
    <row r="44" spans="1:4" s="47" customFormat="1" x14ac:dyDescent="0.2">
      <c r="A44" s="54"/>
      <c r="B44" s="55"/>
      <c r="C44" s="56"/>
      <c r="D44" s="56"/>
    </row>
    <row r="45" spans="1:4" s="47" customFormat="1" x14ac:dyDescent="0.2">
      <c r="A45" s="54"/>
      <c r="B45" s="55"/>
      <c r="C45" s="56"/>
      <c r="D45" s="56"/>
    </row>
    <row r="46" spans="1:4" s="47" customFormat="1" x14ac:dyDescent="0.2">
      <c r="A46" s="54"/>
      <c r="B46" s="55"/>
      <c r="C46" s="56"/>
      <c r="D46" s="56"/>
    </row>
    <row r="47" spans="1:4" s="47" customFormat="1" x14ac:dyDescent="0.2">
      <c r="A47" s="54"/>
      <c r="B47" s="55"/>
      <c r="C47" s="56"/>
      <c r="D47" s="56"/>
    </row>
    <row r="48" spans="1:4" s="47" customFormat="1" x14ac:dyDescent="0.2">
      <c r="A48" s="54"/>
      <c r="B48" s="55"/>
      <c r="C48" s="56"/>
      <c r="D48" s="56"/>
    </row>
    <row r="49" spans="1:4" s="47" customFormat="1" x14ac:dyDescent="0.2">
      <c r="A49" s="36"/>
      <c r="B49" s="48"/>
      <c r="C49" s="53"/>
      <c r="D49" s="53"/>
    </row>
    <row r="50" spans="1:4" s="47" customFormat="1" x14ac:dyDescent="0.2">
      <c r="A50" s="57"/>
      <c r="B50" s="55"/>
      <c r="C50" s="56"/>
      <c r="D50" s="56"/>
    </row>
    <row r="51" spans="1:4" s="47" customFormat="1" x14ac:dyDescent="0.2">
      <c r="A51" s="36"/>
      <c r="B51" s="55"/>
      <c r="C51" s="53"/>
      <c r="D51" s="53"/>
    </row>
    <row r="52" spans="1:4" x14ac:dyDescent="0.2">
      <c r="B52" s="55"/>
      <c r="C52" s="56"/>
      <c r="D52" s="56"/>
    </row>
    <row r="53" spans="1:4" x14ac:dyDescent="0.2">
      <c r="A53" s="28"/>
      <c r="B53" s="55"/>
      <c r="C53" s="56"/>
      <c r="D53" s="56"/>
    </row>
    <row r="54" spans="1:4" x14ac:dyDescent="0.2">
      <c r="B54" s="55"/>
      <c r="C54" s="56"/>
      <c r="D54" s="56"/>
    </row>
    <row r="55" spans="1:4" x14ac:dyDescent="0.2">
      <c r="B55" s="55"/>
      <c r="C55" s="56"/>
      <c r="D55" s="56"/>
    </row>
    <row r="56" spans="1:4" x14ac:dyDescent="0.2">
      <c r="B56" s="55"/>
      <c r="C56" s="53"/>
      <c r="D56" s="53"/>
    </row>
    <row r="57" spans="1:4" x14ac:dyDescent="0.2">
      <c r="B57" s="55"/>
      <c r="C57" s="56"/>
      <c r="D57" s="56"/>
    </row>
    <row r="58" spans="1:4" x14ac:dyDescent="0.2">
      <c r="A58" s="59"/>
      <c r="B58" s="55"/>
      <c r="C58" s="56"/>
      <c r="D58" s="56"/>
    </row>
    <row r="59" spans="1:4" x14ac:dyDescent="0.2">
      <c r="B59" s="55"/>
      <c r="C59" s="56"/>
      <c r="D59" s="56"/>
    </row>
    <row r="60" spans="1:4" x14ac:dyDescent="0.2">
      <c r="B60" s="55"/>
      <c r="C60" s="56"/>
      <c r="D60" s="56"/>
    </row>
    <row r="61" spans="1:4" x14ac:dyDescent="0.2">
      <c r="B61" s="55"/>
      <c r="C61" s="53"/>
      <c r="D61" s="53"/>
    </row>
    <row r="62" spans="1:4" ht="9.6" customHeight="1" x14ac:dyDescent="0.2">
      <c r="A62" s="28"/>
      <c r="B62" s="48"/>
      <c r="C62" s="56"/>
      <c r="D62" s="56"/>
    </row>
    <row r="63" spans="1:4" s="47" customFormat="1" x14ac:dyDescent="0.2">
      <c r="A63" s="27"/>
      <c r="B63" s="55"/>
      <c r="C63" s="60"/>
      <c r="D63" s="60"/>
    </row>
  </sheetData>
  <mergeCells count="1">
    <mergeCell ref="C8:D8"/>
  </mergeCells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1"/>
  <sheetViews>
    <sheetView showGridLines="0" zoomScaleNormal="100" workbookViewId="0">
      <pane ySplit="8" topLeftCell="A20" activePane="bottomLeft" state="frozen"/>
      <selection pane="bottomLeft" activeCell="C43" sqref="C43:C47"/>
    </sheetView>
  </sheetViews>
  <sheetFormatPr defaultColWidth="8.6640625" defaultRowHeight="14.4" x14ac:dyDescent="0.3"/>
  <cols>
    <col min="1" max="1" width="41.21875" style="8" bestFit="1" customWidth="1"/>
    <col min="2" max="2" width="2.44140625" style="25" customWidth="1"/>
    <col min="3" max="4" width="16" style="25" bestFit="1" customWidth="1"/>
    <col min="6" max="6" width="45" style="25" bestFit="1" customWidth="1"/>
    <col min="7" max="7" width="8.6640625" style="25"/>
    <col min="8" max="8" width="53.44140625" style="25" bestFit="1" customWidth="1"/>
    <col min="9" max="9" width="16.5546875" style="25" bestFit="1" customWidth="1"/>
    <col min="10" max="10" width="16.77734375" style="25" bestFit="1" customWidth="1"/>
    <col min="11" max="11" width="19.6640625" style="25" bestFit="1" customWidth="1"/>
    <col min="12" max="13" width="12.109375" style="25" customWidth="1"/>
    <col min="14" max="16384" width="8.6640625" style="25"/>
  </cols>
  <sheetData>
    <row r="1" spans="1:13" x14ac:dyDescent="0.3">
      <c r="A1" s="19" t="s">
        <v>80</v>
      </c>
    </row>
    <row r="2" spans="1:13" x14ac:dyDescent="0.3">
      <c r="A2" s="7" t="s">
        <v>71</v>
      </c>
    </row>
    <row r="3" spans="1:13" x14ac:dyDescent="0.3">
      <c r="A3" s="7"/>
    </row>
    <row r="4" spans="1:13" x14ac:dyDescent="0.3">
      <c r="B4" s="33" t="s">
        <v>73</v>
      </c>
    </row>
    <row r="5" spans="1:13" x14ac:dyDescent="0.3">
      <c r="B5" s="31" t="s">
        <v>112</v>
      </c>
    </row>
    <row r="6" spans="1:13" x14ac:dyDescent="0.3">
      <c r="B6" s="34"/>
    </row>
    <row r="7" spans="1:13" x14ac:dyDescent="0.3">
      <c r="A7" s="12"/>
      <c r="C7" s="30"/>
      <c r="D7" s="30"/>
    </row>
    <row r="8" spans="1:13" x14ac:dyDescent="0.3">
      <c r="A8" s="12"/>
      <c r="B8" s="9"/>
      <c r="C8" s="123" t="s">
        <v>113</v>
      </c>
      <c r="D8" s="123" t="s">
        <v>81</v>
      </c>
    </row>
    <row r="9" spans="1:13" ht="21" thickBot="1" x14ac:dyDescent="0.35">
      <c r="A9" s="12"/>
      <c r="B9" s="9"/>
      <c r="C9" s="122" t="s">
        <v>91</v>
      </c>
      <c r="D9" s="122" t="s">
        <v>92</v>
      </c>
    </row>
    <row r="10" spans="1:13" s="32" customFormat="1" ht="10.199999999999999" x14ac:dyDescent="0.2">
      <c r="A10" s="9" t="s">
        <v>15</v>
      </c>
      <c r="B10" s="9"/>
      <c r="C10" s="37"/>
      <c r="D10" s="37"/>
      <c r="M10" s="13"/>
    </row>
    <row r="11" spans="1:13" s="32" customFormat="1" ht="10.199999999999999" x14ac:dyDescent="0.2">
      <c r="A11" s="9" t="s">
        <v>16</v>
      </c>
      <c r="B11" s="16"/>
      <c r="C11" s="21"/>
      <c r="D11" s="21"/>
      <c r="F11" s="6"/>
      <c r="G11" s="21"/>
      <c r="H11" s="21"/>
      <c r="I11" s="21"/>
      <c r="M11" s="13"/>
    </row>
    <row r="12" spans="1:13" s="32" customFormat="1" ht="10.199999999999999" x14ac:dyDescent="0.2">
      <c r="A12" s="21" t="s">
        <v>17</v>
      </c>
      <c r="B12" s="16"/>
      <c r="C12" s="3">
        <v>4313</v>
      </c>
      <c r="D12" s="115">
        <v>6233</v>
      </c>
      <c r="F12" s="21"/>
      <c r="G12" s="67"/>
      <c r="H12" s="67"/>
      <c r="I12" s="21"/>
      <c r="M12" s="21"/>
    </row>
    <row r="13" spans="1:13" s="32" customFormat="1" ht="10.199999999999999" x14ac:dyDescent="0.2">
      <c r="A13" s="21" t="s">
        <v>18</v>
      </c>
      <c r="B13" s="16"/>
      <c r="C13" s="3">
        <v>239588</v>
      </c>
      <c r="D13" s="115">
        <v>37901</v>
      </c>
      <c r="F13" s="21"/>
      <c r="G13" s="67"/>
      <c r="H13" s="67"/>
      <c r="I13" s="21"/>
      <c r="M13" s="21"/>
    </row>
    <row r="14" spans="1:13" s="32" customFormat="1" ht="10.199999999999999" x14ac:dyDescent="0.2">
      <c r="A14" s="21" t="s">
        <v>19</v>
      </c>
      <c r="B14" s="16"/>
      <c r="C14" s="3">
        <v>314683</v>
      </c>
      <c r="D14" s="115">
        <v>234564</v>
      </c>
      <c r="F14" s="21"/>
      <c r="G14" s="67"/>
      <c r="H14" s="67"/>
      <c r="I14" s="67"/>
      <c r="M14" s="21"/>
    </row>
    <row r="15" spans="1:13" s="32" customFormat="1" ht="10.199999999999999" x14ac:dyDescent="0.2">
      <c r="A15" s="21" t="s">
        <v>20</v>
      </c>
      <c r="B15" s="16"/>
      <c r="C15" s="3">
        <v>227456865</v>
      </c>
      <c r="D15" s="115">
        <v>227369185</v>
      </c>
      <c r="F15" s="21"/>
      <c r="G15" s="67"/>
      <c r="H15" s="67"/>
      <c r="I15" s="67"/>
      <c r="M15" s="21"/>
    </row>
    <row r="16" spans="1:13" s="32" customFormat="1" ht="10.199999999999999" x14ac:dyDescent="0.2">
      <c r="A16" s="21" t="s">
        <v>72</v>
      </c>
      <c r="B16" s="16"/>
      <c r="C16" s="3">
        <v>73536100</v>
      </c>
      <c r="D16" s="115">
        <v>78740290</v>
      </c>
      <c r="F16" s="21"/>
      <c r="G16" s="67"/>
      <c r="H16" s="67"/>
      <c r="I16" s="67"/>
      <c r="M16" s="21"/>
    </row>
    <row r="17" spans="1:13" s="32" customFormat="1" ht="10.8" thickBot="1" x14ac:dyDescent="0.25">
      <c r="A17" s="21" t="s">
        <v>21</v>
      </c>
      <c r="B17" s="16"/>
      <c r="C17" s="3">
        <v>3768</v>
      </c>
      <c r="D17" s="116">
        <v>323</v>
      </c>
      <c r="F17" s="21"/>
      <c r="G17" s="21"/>
      <c r="H17" s="21"/>
      <c r="I17" s="21"/>
      <c r="M17" s="67"/>
    </row>
    <row r="18" spans="1:13" s="32" customFormat="1" ht="10.8" thickBot="1" x14ac:dyDescent="0.25">
      <c r="A18" s="9" t="s">
        <v>22</v>
      </c>
      <c r="B18" s="16"/>
      <c r="C18" s="39">
        <f>SUM(C12:C17)</f>
        <v>301555317</v>
      </c>
      <c r="D18" s="39">
        <f>SUM(D12:D17)</f>
        <v>306388496</v>
      </c>
      <c r="F18" s="6"/>
      <c r="G18" s="67"/>
      <c r="H18" s="67"/>
      <c r="I18" s="67"/>
      <c r="M18" s="67"/>
    </row>
    <row r="19" spans="1:13" s="32" customFormat="1" ht="10.199999999999999" x14ac:dyDescent="0.2">
      <c r="A19" s="9"/>
      <c r="B19" s="16"/>
      <c r="C19" s="69"/>
      <c r="D19" s="69"/>
      <c r="F19" s="6"/>
      <c r="G19" s="67"/>
      <c r="H19" s="67"/>
      <c r="I19" s="67"/>
      <c r="M19" s="67"/>
    </row>
    <row r="20" spans="1:13" s="32" customFormat="1" ht="10.199999999999999" x14ac:dyDescent="0.2">
      <c r="A20" s="9" t="s">
        <v>23</v>
      </c>
      <c r="B20" s="16"/>
      <c r="C20" s="40"/>
      <c r="D20" s="40"/>
      <c r="F20" s="6"/>
      <c r="G20" s="21"/>
      <c r="H20" s="21"/>
      <c r="I20" s="21"/>
      <c r="M20" s="21"/>
    </row>
    <row r="21" spans="1:13" s="32" customFormat="1" ht="10.199999999999999" x14ac:dyDescent="0.2">
      <c r="A21" s="21" t="s">
        <v>24</v>
      </c>
      <c r="B21" s="16"/>
      <c r="C21" s="38">
        <v>13484347</v>
      </c>
      <c r="D21" s="115">
        <v>6083936</v>
      </c>
      <c r="F21" s="21"/>
      <c r="G21" s="67"/>
      <c r="H21" s="67"/>
      <c r="I21" s="67"/>
      <c r="M21" s="68"/>
    </row>
    <row r="22" spans="1:13" s="32" customFormat="1" ht="10.199999999999999" x14ac:dyDescent="0.2">
      <c r="A22" s="21" t="s">
        <v>25</v>
      </c>
      <c r="B22" s="16"/>
      <c r="C22" s="38">
        <v>125753</v>
      </c>
      <c r="D22" s="115">
        <v>253493</v>
      </c>
      <c r="F22" s="21"/>
      <c r="G22" s="67"/>
      <c r="H22" s="67"/>
      <c r="I22" s="21"/>
      <c r="M22" s="21"/>
    </row>
    <row r="23" spans="1:13" s="32" customFormat="1" ht="10.8" thickBot="1" x14ac:dyDescent="0.25">
      <c r="A23" s="21" t="s">
        <v>26</v>
      </c>
      <c r="B23" s="16"/>
      <c r="C23" s="38">
        <v>357700</v>
      </c>
      <c r="D23" s="115">
        <v>1220742</v>
      </c>
      <c r="F23" s="21"/>
      <c r="G23" s="67"/>
      <c r="H23" s="67"/>
      <c r="I23" s="67"/>
      <c r="M23" s="67"/>
    </row>
    <row r="24" spans="1:13" s="32" customFormat="1" ht="10.8" thickBot="1" x14ac:dyDescent="0.25">
      <c r="A24" s="9" t="s">
        <v>27</v>
      </c>
      <c r="B24" s="16"/>
      <c r="C24" s="41">
        <f>SUM(C21:C23)</f>
        <v>13967800</v>
      </c>
      <c r="D24" s="41">
        <f>SUM(D21:D23)</f>
        <v>7558171</v>
      </c>
      <c r="F24" s="6"/>
      <c r="G24" s="67"/>
      <c r="H24" s="67"/>
      <c r="I24" s="67"/>
      <c r="M24" s="21"/>
    </row>
    <row r="25" spans="1:13" s="32" customFormat="1" ht="10.8" thickBot="1" x14ac:dyDescent="0.25">
      <c r="A25" s="9"/>
      <c r="B25" s="16"/>
      <c r="C25" s="71"/>
      <c r="D25" s="71"/>
      <c r="F25" s="6"/>
      <c r="G25" s="67"/>
      <c r="H25" s="67"/>
      <c r="I25" s="67"/>
      <c r="M25" s="21"/>
    </row>
    <row r="26" spans="1:13" s="32" customFormat="1" ht="10.8" thickBot="1" x14ac:dyDescent="0.25">
      <c r="A26" s="9" t="s">
        <v>28</v>
      </c>
      <c r="B26" s="15"/>
      <c r="C26" s="42">
        <f>C24+C18</f>
        <v>315523117</v>
      </c>
      <c r="D26" s="42">
        <f>D24+D18</f>
        <v>313946667</v>
      </c>
      <c r="F26" s="6"/>
      <c r="G26" s="67"/>
      <c r="H26" s="67"/>
      <c r="I26" s="67"/>
      <c r="M26" s="67"/>
    </row>
    <row r="27" spans="1:13" s="32" customFormat="1" ht="10.8" thickTop="1" x14ac:dyDescent="0.2">
      <c r="A27" s="9"/>
      <c r="B27" s="15"/>
      <c r="C27" s="70"/>
      <c r="D27" s="70"/>
      <c r="F27" s="6"/>
      <c r="G27" s="67"/>
      <c r="H27" s="67"/>
      <c r="I27" s="67"/>
      <c r="M27" s="67"/>
    </row>
    <row r="28" spans="1:13" s="32" customFormat="1" ht="10.199999999999999" x14ac:dyDescent="0.2">
      <c r="A28" s="9" t="s">
        <v>29</v>
      </c>
      <c r="B28" s="15"/>
      <c r="C28" s="40"/>
      <c r="D28" s="40"/>
      <c r="F28" s="6"/>
      <c r="G28" s="21"/>
      <c r="H28" s="21"/>
      <c r="I28" s="21"/>
      <c r="M28" s="68"/>
    </row>
    <row r="29" spans="1:13" s="32" customFormat="1" ht="10.199999999999999" x14ac:dyDescent="0.2">
      <c r="A29" s="9" t="s">
        <v>30</v>
      </c>
      <c r="B29" s="16"/>
      <c r="C29" s="40"/>
      <c r="D29" s="40"/>
      <c r="F29" s="6"/>
      <c r="G29" s="21"/>
      <c r="H29" s="21"/>
      <c r="I29" s="21"/>
      <c r="M29" s="68"/>
    </row>
    <row r="30" spans="1:13" s="32" customFormat="1" ht="10.199999999999999" x14ac:dyDescent="0.2">
      <c r="A30" s="21" t="s">
        <v>31</v>
      </c>
      <c r="B30" s="16"/>
      <c r="C30" s="3">
        <v>248672220</v>
      </c>
      <c r="D30" s="115">
        <v>248672220</v>
      </c>
      <c r="F30" s="21"/>
      <c r="G30" s="67"/>
      <c r="H30" s="67"/>
      <c r="I30" s="67"/>
      <c r="M30" s="21"/>
    </row>
    <row r="31" spans="1:13" s="32" customFormat="1" ht="10.199999999999999" x14ac:dyDescent="0.2">
      <c r="A31" s="21" t="s">
        <v>32</v>
      </c>
      <c r="B31" s="15"/>
      <c r="C31" s="3">
        <v>44</v>
      </c>
      <c r="D31" s="116">
        <v>44</v>
      </c>
      <c r="F31" s="21"/>
      <c r="G31" s="21"/>
      <c r="H31" s="21"/>
      <c r="I31" s="21"/>
      <c r="M31" s="21"/>
    </row>
    <row r="32" spans="1:13" s="32" customFormat="1" ht="10.8" thickBot="1" x14ac:dyDescent="0.25">
      <c r="A32" s="21" t="s">
        <v>1</v>
      </c>
      <c r="B32" s="16"/>
      <c r="C32" s="3">
        <v>4322908</v>
      </c>
      <c r="D32" s="115">
        <v>953625</v>
      </c>
      <c r="F32" s="21"/>
      <c r="G32" s="67"/>
      <c r="H32" s="67"/>
      <c r="I32" s="67"/>
      <c r="M32" s="67"/>
    </row>
    <row r="33" spans="1:13" s="32" customFormat="1" ht="10.8" thickBot="1" x14ac:dyDescent="0.25">
      <c r="A33" s="9" t="s">
        <v>33</v>
      </c>
      <c r="B33" s="16"/>
      <c r="C33" s="41">
        <f>SUM(C30:C32)</f>
        <v>252995172</v>
      </c>
      <c r="D33" s="41">
        <f>SUM(D30:D32)</f>
        <v>249625889</v>
      </c>
      <c r="F33" s="6"/>
      <c r="G33" s="67"/>
      <c r="H33" s="67"/>
      <c r="I33" s="67"/>
      <c r="M33" s="21"/>
    </row>
    <row r="34" spans="1:13" s="32" customFormat="1" ht="10.8" thickBot="1" x14ac:dyDescent="0.25">
      <c r="A34" s="9" t="s">
        <v>34</v>
      </c>
      <c r="B34" s="16"/>
      <c r="C34" s="43">
        <f>SUM(C33:C33)</f>
        <v>252995172</v>
      </c>
      <c r="D34" s="43">
        <f>SUM(D33:D33)</f>
        <v>249625889</v>
      </c>
      <c r="F34" s="6"/>
      <c r="G34" s="67"/>
      <c r="H34" s="67"/>
      <c r="I34" s="67"/>
      <c r="M34" s="67"/>
    </row>
    <row r="35" spans="1:13" s="32" customFormat="1" ht="10.199999999999999" x14ac:dyDescent="0.2">
      <c r="A35" s="9"/>
      <c r="B35" s="15"/>
      <c r="C35" s="44"/>
      <c r="D35" s="44"/>
      <c r="F35" s="6"/>
      <c r="G35" s="21"/>
      <c r="H35" s="21"/>
      <c r="I35" s="21"/>
      <c r="M35" s="68"/>
    </row>
    <row r="36" spans="1:13" s="32" customFormat="1" ht="10.199999999999999" x14ac:dyDescent="0.2">
      <c r="A36" s="9" t="s">
        <v>35</v>
      </c>
      <c r="B36" s="16"/>
      <c r="C36" s="45"/>
      <c r="D36" s="45"/>
      <c r="F36" s="21"/>
      <c r="G36" s="67"/>
      <c r="H36" s="67"/>
      <c r="I36" s="67"/>
      <c r="M36" s="68"/>
    </row>
    <row r="37" spans="1:13" s="32" customFormat="1" ht="11.55" customHeight="1" x14ac:dyDescent="0.2">
      <c r="A37" s="21" t="s">
        <v>41</v>
      </c>
      <c r="B37" s="16"/>
      <c r="C37" s="72">
        <v>6093240</v>
      </c>
      <c r="D37" s="120">
        <v>5968920</v>
      </c>
      <c r="F37" s="21"/>
      <c r="G37" s="21"/>
      <c r="H37" s="21"/>
      <c r="I37" s="21"/>
      <c r="M37" s="21"/>
    </row>
    <row r="38" spans="1:13" s="32" customFormat="1" ht="11.55" customHeight="1" x14ac:dyDescent="0.2">
      <c r="A38" s="21" t="s">
        <v>36</v>
      </c>
      <c r="B38" s="16"/>
      <c r="C38" s="38">
        <v>149664</v>
      </c>
      <c r="D38" s="115">
        <v>80493</v>
      </c>
      <c r="F38" s="21"/>
      <c r="G38" s="21"/>
      <c r="H38" s="21"/>
      <c r="I38" s="21"/>
      <c r="M38" s="21"/>
    </row>
    <row r="39" spans="1:13" s="32" customFormat="1" ht="11.55" customHeight="1" thickBot="1" x14ac:dyDescent="0.25">
      <c r="A39" s="21" t="s">
        <v>37</v>
      </c>
      <c r="B39" s="16"/>
      <c r="C39" s="38">
        <v>6728</v>
      </c>
      <c r="D39" s="116">
        <v>315</v>
      </c>
      <c r="F39" s="6"/>
      <c r="G39" s="67"/>
      <c r="H39" s="67"/>
      <c r="I39" s="67"/>
      <c r="J39" s="21"/>
      <c r="K39" s="21"/>
      <c r="L39" s="21"/>
      <c r="M39" s="21"/>
    </row>
    <row r="40" spans="1:13" s="32" customFormat="1" ht="10.8" thickBot="1" x14ac:dyDescent="0.25">
      <c r="A40" s="9" t="s">
        <v>38</v>
      </c>
      <c r="B40" s="16"/>
      <c r="C40" s="41">
        <f>SUM(C37:C39)</f>
        <v>6249632</v>
      </c>
      <c r="D40" s="41">
        <f>SUM(D37:D39)</f>
        <v>6049728</v>
      </c>
      <c r="F40" s="6"/>
      <c r="G40" s="21"/>
      <c r="H40" s="21"/>
      <c r="I40" s="21"/>
      <c r="J40" s="21"/>
      <c r="K40" s="67"/>
      <c r="L40" s="67"/>
      <c r="M40" s="21"/>
    </row>
    <row r="41" spans="1:13" s="32" customFormat="1" ht="10.199999999999999" x14ac:dyDescent="0.2">
      <c r="A41" s="9"/>
      <c r="B41" s="16"/>
      <c r="C41" s="70"/>
      <c r="D41" s="70"/>
      <c r="F41" s="6"/>
      <c r="G41" s="21"/>
      <c r="H41" s="21"/>
      <c r="I41" s="21"/>
      <c r="J41" s="21"/>
      <c r="K41" s="67"/>
      <c r="L41" s="67"/>
      <c r="M41" s="21"/>
    </row>
    <row r="42" spans="1:13" s="32" customFormat="1" ht="10.199999999999999" x14ac:dyDescent="0.2">
      <c r="A42" s="9" t="s">
        <v>39</v>
      </c>
      <c r="B42" s="16"/>
      <c r="C42" s="40"/>
      <c r="D42" s="40"/>
      <c r="F42" s="21"/>
      <c r="G42" s="67"/>
      <c r="H42" s="67"/>
      <c r="I42" s="67"/>
      <c r="J42" s="6"/>
      <c r="K42" s="68"/>
      <c r="L42" s="68"/>
      <c r="M42" s="68"/>
    </row>
    <row r="43" spans="1:13" s="32" customFormat="1" ht="11.55" customHeight="1" x14ac:dyDescent="0.2">
      <c r="A43" s="21" t="s">
        <v>40</v>
      </c>
      <c r="B43" s="16"/>
      <c r="C43" s="72">
        <v>41206893</v>
      </c>
      <c r="D43" s="72">
        <v>43473851</v>
      </c>
      <c r="F43" s="21"/>
      <c r="G43" s="67"/>
      <c r="H43" s="67"/>
      <c r="I43" s="67"/>
      <c r="J43" s="6"/>
      <c r="K43" s="21"/>
      <c r="L43" s="21"/>
      <c r="M43" s="21"/>
    </row>
    <row r="44" spans="1:13" s="32" customFormat="1" ht="11.55" customHeight="1" x14ac:dyDescent="0.2">
      <c r="A44" s="21" t="s">
        <v>114</v>
      </c>
      <c r="B44" s="16"/>
      <c r="C44" s="72">
        <v>69571</v>
      </c>
      <c r="D44" s="72">
        <v>0</v>
      </c>
      <c r="F44" s="21"/>
      <c r="G44" s="67"/>
      <c r="H44" s="67"/>
      <c r="I44" s="67"/>
      <c r="J44" s="6"/>
      <c r="K44" s="21"/>
      <c r="L44" s="21"/>
      <c r="M44" s="21"/>
    </row>
    <row r="45" spans="1:13" s="32" customFormat="1" ht="11.55" customHeight="1" x14ac:dyDescent="0.2">
      <c r="A45" s="21" t="s">
        <v>36</v>
      </c>
      <c r="B45" s="15"/>
      <c r="C45" s="72">
        <v>170000</v>
      </c>
      <c r="D45" s="72">
        <v>156091</v>
      </c>
      <c r="F45" s="21"/>
      <c r="G45" s="21"/>
      <c r="H45" s="67"/>
      <c r="I45" s="21"/>
      <c r="J45" s="21"/>
      <c r="K45" s="67"/>
      <c r="L45" s="67"/>
      <c r="M45" s="67"/>
    </row>
    <row r="46" spans="1:13" s="32" customFormat="1" ht="11.55" customHeight="1" x14ac:dyDescent="0.2">
      <c r="A46" s="21" t="s">
        <v>41</v>
      </c>
      <c r="C46" s="126">
        <v>14542226</v>
      </c>
      <c r="D46" s="72">
        <v>14265925</v>
      </c>
      <c r="F46" s="21"/>
      <c r="G46" s="67"/>
      <c r="H46" s="67"/>
      <c r="I46" s="21"/>
      <c r="J46" s="21"/>
      <c r="K46" s="21"/>
      <c r="L46" s="67"/>
      <c r="M46" s="21"/>
    </row>
    <row r="47" spans="1:13" s="32" customFormat="1" ht="10.8" thickBot="1" x14ac:dyDescent="0.25">
      <c r="A47" s="21" t="s">
        <v>42</v>
      </c>
      <c r="C47" s="72">
        <v>289623</v>
      </c>
      <c r="D47" s="72">
        <v>375183</v>
      </c>
      <c r="F47" s="6"/>
      <c r="G47" s="67"/>
      <c r="H47" s="67"/>
      <c r="I47" s="67"/>
      <c r="J47" s="21"/>
      <c r="K47" s="67"/>
      <c r="L47" s="67"/>
      <c r="M47" s="21"/>
    </row>
    <row r="48" spans="1:13" s="32" customFormat="1" ht="10.8" thickBot="1" x14ac:dyDescent="0.25">
      <c r="A48" s="9" t="s">
        <v>43</v>
      </c>
      <c r="C48" s="73">
        <f>SUM(C43:C47)</f>
        <v>56278313</v>
      </c>
      <c r="D48" s="73">
        <f>SUM(D43:D47)</f>
        <v>58271050</v>
      </c>
      <c r="F48" s="6"/>
      <c r="G48" s="67"/>
      <c r="H48" s="67"/>
      <c r="I48" s="67"/>
      <c r="J48" s="21"/>
      <c r="K48" s="67"/>
      <c r="L48" s="67"/>
      <c r="M48" s="21"/>
    </row>
    <row r="49" spans="1:13" s="32" customFormat="1" ht="10.8" thickBot="1" x14ac:dyDescent="0.25">
      <c r="A49" s="9" t="s">
        <v>44</v>
      </c>
      <c r="C49" s="73">
        <f>C48+C40</f>
        <v>62527945</v>
      </c>
      <c r="D49" s="73">
        <f>D48+D40</f>
        <v>64320778</v>
      </c>
      <c r="F49" s="6"/>
      <c r="G49" s="67"/>
      <c r="H49" s="67"/>
      <c r="I49" s="67"/>
      <c r="J49" s="6"/>
      <c r="K49" s="68"/>
      <c r="L49" s="68"/>
      <c r="M49" s="68"/>
    </row>
    <row r="50" spans="1:13" s="32" customFormat="1" ht="10.8" thickBot="1" x14ac:dyDescent="0.25">
      <c r="A50" s="9"/>
      <c r="C50" s="74"/>
      <c r="D50" s="74"/>
      <c r="F50" s="6"/>
      <c r="G50" s="67"/>
      <c r="H50" s="67"/>
      <c r="I50" s="67"/>
      <c r="J50" s="6"/>
      <c r="K50" s="68"/>
      <c r="L50" s="68"/>
      <c r="M50" s="68"/>
    </row>
    <row r="51" spans="1:13" s="32" customFormat="1" ht="10.8" thickBot="1" x14ac:dyDescent="0.25">
      <c r="A51" s="9" t="s">
        <v>45</v>
      </c>
      <c r="C51" s="75">
        <f>C49+C34</f>
        <v>315523117</v>
      </c>
      <c r="D51" s="75">
        <f>D49+D34</f>
        <v>313946667</v>
      </c>
      <c r="J51" s="6"/>
      <c r="K51" s="68"/>
      <c r="L51" s="68"/>
      <c r="M51" s="68"/>
    </row>
    <row r="52" spans="1:13" s="32" customFormat="1" ht="10.8" thickTop="1" x14ac:dyDescent="0.2">
      <c r="C52" s="24"/>
      <c r="D52" s="24"/>
      <c r="J52" s="6"/>
      <c r="K52" s="68"/>
      <c r="L52" s="68"/>
      <c r="M52" s="68"/>
    </row>
    <row r="53" spans="1:13" s="32" customFormat="1" ht="10.199999999999999" x14ac:dyDescent="0.2">
      <c r="C53" s="24"/>
      <c r="D53" s="24"/>
    </row>
    <row r="54" spans="1:13" s="32" customFormat="1" ht="10.199999999999999" x14ac:dyDescent="0.2">
      <c r="C54" s="24"/>
      <c r="D54" s="24"/>
    </row>
    <row r="55" spans="1:13" x14ac:dyDescent="0.3">
      <c r="C55" s="24"/>
      <c r="D55" s="24"/>
    </row>
    <row r="56" spans="1:13" x14ac:dyDescent="0.3">
      <c r="C56" s="24"/>
      <c r="D56" s="24"/>
    </row>
    <row r="57" spans="1:13" x14ac:dyDescent="0.3">
      <c r="C57" s="24"/>
      <c r="D57" s="24"/>
    </row>
    <row r="58" spans="1:13" x14ac:dyDescent="0.3">
      <c r="C58" s="24"/>
      <c r="D58" s="24"/>
    </row>
    <row r="59" spans="1:13" x14ac:dyDescent="0.3">
      <c r="C59" s="24"/>
      <c r="D59" s="24"/>
    </row>
    <row r="60" spans="1:13" x14ac:dyDescent="0.3">
      <c r="C60" s="24"/>
      <c r="D60" s="24"/>
    </row>
    <row r="61" spans="1:13" x14ac:dyDescent="0.3">
      <c r="C61" s="24"/>
      <c r="D61" s="24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R38"/>
  <sheetViews>
    <sheetView showGridLines="0" zoomScaleNormal="100" workbookViewId="0">
      <selection activeCell="F25" sqref="F25"/>
    </sheetView>
  </sheetViews>
  <sheetFormatPr defaultColWidth="8.6640625" defaultRowHeight="10.199999999999999" x14ac:dyDescent="0.2"/>
  <cols>
    <col min="1" max="1" width="41.21875" style="8" bestFit="1" customWidth="1"/>
    <col min="2" max="2" width="2.44140625" style="26" bestFit="1" customWidth="1"/>
    <col min="3" max="6" width="25.21875" style="1" customWidth="1"/>
    <col min="7" max="7" width="13.44140625" style="1" customWidth="1"/>
    <col min="8" max="8" width="11" style="1" bestFit="1" customWidth="1"/>
    <col min="9" max="9" width="12.44140625" style="1" bestFit="1" customWidth="1"/>
    <col min="10" max="10" width="12.6640625" style="1" customWidth="1"/>
    <col min="11" max="13" width="8.6640625" style="25"/>
    <col min="14" max="14" width="55" style="25" bestFit="1" customWidth="1"/>
    <col min="15" max="18" width="12.33203125" style="25" customWidth="1"/>
    <col min="19" max="16384" width="8.6640625" style="25"/>
  </cols>
  <sheetData>
    <row r="1" spans="1:14" x14ac:dyDescent="0.2">
      <c r="A1" s="19" t="str">
        <f>SOFP!A1</f>
        <v>ROCA INDUSTRY HOLDINGROCK1 S.A.</v>
      </c>
    </row>
    <row r="2" spans="1:14" x14ac:dyDescent="0.2">
      <c r="A2" s="7" t="s">
        <v>71</v>
      </c>
    </row>
    <row r="4" spans="1:14" x14ac:dyDescent="0.2">
      <c r="B4" s="80" t="s">
        <v>75</v>
      </c>
      <c r="D4" s="2"/>
    </row>
    <row r="5" spans="1:14" x14ac:dyDescent="0.2">
      <c r="B5" s="31" t="s">
        <v>107</v>
      </c>
      <c r="D5" s="20"/>
    </row>
    <row r="7" spans="1:14" ht="10.8" thickBot="1" x14ac:dyDescent="0.25">
      <c r="C7" s="125" t="s">
        <v>70</v>
      </c>
      <c r="D7" s="125"/>
      <c r="E7" s="125"/>
      <c r="F7" s="125"/>
      <c r="G7" s="79"/>
      <c r="H7" s="79"/>
      <c r="I7" s="79"/>
      <c r="J7" s="79"/>
    </row>
    <row r="8" spans="1:14" s="32" customFormat="1" ht="21" thickBot="1" x14ac:dyDescent="0.25">
      <c r="A8" s="21"/>
      <c r="B8" s="50"/>
      <c r="C8" s="81" t="s">
        <v>31</v>
      </c>
      <c r="D8" s="81" t="s">
        <v>32</v>
      </c>
      <c r="E8" s="82" t="s">
        <v>48</v>
      </c>
      <c r="F8" s="81" t="s">
        <v>34</v>
      </c>
      <c r="G8" s="48"/>
      <c r="H8" s="48"/>
      <c r="I8" s="48"/>
      <c r="J8" s="48"/>
      <c r="N8" s="13"/>
    </row>
    <row r="9" spans="1:14" s="32" customFormat="1" x14ac:dyDescent="0.2">
      <c r="A9" s="21"/>
      <c r="B9" s="50"/>
      <c r="C9" s="86"/>
      <c r="D9" s="86"/>
      <c r="E9" s="87"/>
      <c r="F9" s="86"/>
      <c r="G9" s="48"/>
      <c r="H9" s="48"/>
      <c r="I9" s="48"/>
      <c r="J9" s="48"/>
      <c r="N9" s="13"/>
    </row>
    <row r="10" spans="1:14" s="35" customFormat="1" x14ac:dyDescent="0.2">
      <c r="A10" s="76" t="s">
        <v>94</v>
      </c>
      <c r="B10" s="90"/>
      <c r="C10" s="85">
        <v>248672220</v>
      </c>
      <c r="D10" s="85">
        <v>44</v>
      </c>
      <c r="E10" s="85">
        <v>953625</v>
      </c>
      <c r="F10" s="85">
        <f>C10+D10+E10</f>
        <v>249625889</v>
      </c>
      <c r="G10" s="91"/>
      <c r="H10" s="92"/>
      <c r="I10" s="92"/>
      <c r="J10" s="92"/>
    </row>
    <row r="11" spans="1:14" s="32" customFormat="1" x14ac:dyDescent="0.2">
      <c r="A11" s="116" t="s">
        <v>117</v>
      </c>
      <c r="B11" s="55"/>
      <c r="C11" s="78">
        <v>0</v>
      </c>
      <c r="D11" s="78">
        <v>0</v>
      </c>
      <c r="E11" s="78">
        <f>SOCI!C29</f>
        <v>3369283</v>
      </c>
      <c r="F11" s="78">
        <f t="shared" ref="F11:F12" si="0">C11+D11+E11</f>
        <v>3369283</v>
      </c>
      <c r="G11" s="62"/>
      <c r="H11" s="62"/>
      <c r="I11" s="62"/>
      <c r="J11" s="62"/>
    </row>
    <row r="12" spans="1:14" s="35" customFormat="1" x14ac:dyDescent="0.2">
      <c r="A12" s="76" t="s">
        <v>90</v>
      </c>
      <c r="B12" s="84"/>
      <c r="C12" s="85">
        <f>C11</f>
        <v>0</v>
      </c>
      <c r="D12" s="85">
        <f t="shared" ref="D12" si="1">D11</f>
        <v>0</v>
      </c>
      <c r="E12" s="85">
        <f t="shared" ref="E12" si="2">E11</f>
        <v>3369283</v>
      </c>
      <c r="F12" s="85">
        <f t="shared" si="0"/>
        <v>3369283</v>
      </c>
      <c r="G12" s="5"/>
      <c r="H12" s="5"/>
      <c r="I12" s="5"/>
      <c r="J12" s="5"/>
    </row>
    <row r="13" spans="1:14" s="32" customFormat="1" x14ac:dyDescent="0.2">
      <c r="A13" s="6"/>
      <c r="B13" s="50"/>
      <c r="C13" s="78"/>
      <c r="D13" s="78"/>
      <c r="E13" s="78"/>
      <c r="F13" s="78"/>
      <c r="G13" s="4"/>
      <c r="H13" s="4"/>
      <c r="I13" s="4"/>
      <c r="J13" s="4"/>
    </row>
    <row r="14" spans="1:14" s="32" customFormat="1" x14ac:dyDescent="0.2">
      <c r="A14" s="6" t="s">
        <v>46</v>
      </c>
      <c r="B14" s="50"/>
      <c r="C14" s="78"/>
      <c r="D14" s="78"/>
      <c r="E14" s="78"/>
      <c r="F14" s="78"/>
      <c r="G14" s="4"/>
      <c r="H14" s="4"/>
      <c r="I14" s="4"/>
      <c r="J14" s="4"/>
    </row>
    <row r="15" spans="1:14" s="32" customFormat="1" x14ac:dyDescent="0.2">
      <c r="A15" s="21" t="s">
        <v>74</v>
      </c>
      <c r="B15" s="50"/>
      <c r="C15" s="78">
        <v>0</v>
      </c>
      <c r="D15" s="78">
        <v>0</v>
      </c>
      <c r="E15" s="78">
        <v>0</v>
      </c>
      <c r="F15" s="78">
        <f t="shared" ref="F15:F17" si="3">C15+D15+E15</f>
        <v>0</v>
      </c>
      <c r="G15" s="4"/>
      <c r="H15" s="4"/>
      <c r="I15" s="4"/>
      <c r="J15" s="4"/>
    </row>
    <row r="16" spans="1:14" s="32" customFormat="1" x14ac:dyDescent="0.2">
      <c r="A16" s="21" t="s">
        <v>47</v>
      </c>
      <c r="B16" s="50"/>
      <c r="C16" s="78">
        <v>0</v>
      </c>
      <c r="D16" s="78">
        <v>0</v>
      </c>
      <c r="E16" s="78">
        <v>0</v>
      </c>
      <c r="F16" s="78">
        <f t="shared" si="3"/>
        <v>0</v>
      </c>
      <c r="G16" s="5"/>
      <c r="H16" s="5"/>
      <c r="I16" s="5"/>
      <c r="J16" s="5"/>
    </row>
    <row r="17" spans="1:18" s="35" customFormat="1" ht="10.8" thickBot="1" x14ac:dyDescent="0.25">
      <c r="A17" s="77" t="s">
        <v>115</v>
      </c>
      <c r="B17" s="84"/>
      <c r="C17" s="88">
        <f>C10+C12+SUM(C15:C16)</f>
        <v>248672220</v>
      </c>
      <c r="D17" s="88">
        <f>D10+D12+SUM(D15:D16)</f>
        <v>44</v>
      </c>
      <c r="E17" s="88">
        <f>E10+E12+SUM(E15:E16)</f>
        <v>4322908</v>
      </c>
      <c r="F17" s="88">
        <f t="shared" si="3"/>
        <v>252995172</v>
      </c>
      <c r="G17" s="89"/>
      <c r="H17" s="89"/>
      <c r="I17" s="89"/>
      <c r="J17" s="89"/>
    </row>
    <row r="18" spans="1:18" s="32" customFormat="1" x14ac:dyDescent="0.2">
      <c r="A18" s="6"/>
      <c r="B18" s="50"/>
      <c r="C18" s="78"/>
      <c r="D18" s="78"/>
      <c r="E18" s="78"/>
      <c r="F18" s="78"/>
      <c r="G18" s="51"/>
      <c r="H18" s="51"/>
      <c r="I18" s="51"/>
      <c r="J18" s="51"/>
    </row>
    <row r="19" spans="1:18" s="32" customFormat="1" ht="10.8" thickBot="1" x14ac:dyDescent="0.25">
      <c r="A19" s="6"/>
      <c r="B19" s="50"/>
      <c r="C19" s="125" t="s">
        <v>70</v>
      </c>
      <c r="D19" s="125"/>
      <c r="E19" s="125"/>
      <c r="F19" s="125"/>
      <c r="G19" s="51"/>
      <c r="H19" s="51"/>
      <c r="I19" s="51"/>
      <c r="J19" s="51"/>
    </row>
    <row r="20" spans="1:18" s="32" customFormat="1" ht="21" thickBot="1" x14ac:dyDescent="0.25">
      <c r="A20" s="6"/>
      <c r="B20" s="50"/>
      <c r="C20" s="81" t="s">
        <v>31</v>
      </c>
      <c r="D20" s="81" t="s">
        <v>32</v>
      </c>
      <c r="E20" s="82" t="s">
        <v>48</v>
      </c>
      <c r="F20" s="81" t="s">
        <v>34</v>
      </c>
      <c r="G20" s="51"/>
      <c r="H20" s="51"/>
      <c r="I20" s="51"/>
      <c r="J20" s="51"/>
    </row>
    <row r="21" spans="1:18" s="32" customFormat="1" x14ac:dyDescent="0.2">
      <c r="A21" s="6"/>
      <c r="B21" s="50"/>
      <c r="C21" s="86"/>
      <c r="D21" s="86"/>
      <c r="E21" s="87"/>
      <c r="F21" s="86"/>
      <c r="G21" s="51"/>
      <c r="H21" s="51"/>
      <c r="I21" s="51"/>
      <c r="J21" s="51"/>
    </row>
    <row r="22" spans="1:18" s="32" customFormat="1" x14ac:dyDescent="0.2">
      <c r="A22" s="76" t="s">
        <v>95</v>
      </c>
      <c r="B22" s="48"/>
      <c r="C22" s="85">
        <v>176945730</v>
      </c>
      <c r="D22" s="85">
        <v>38</v>
      </c>
      <c r="E22" s="85">
        <v>-8608064</v>
      </c>
      <c r="F22" s="85">
        <f t="shared" ref="F22:F24" si="4">C22+D22+E22</f>
        <v>168337704</v>
      </c>
      <c r="G22" s="4"/>
      <c r="H22" s="4"/>
      <c r="I22" s="4"/>
      <c r="J22" s="4"/>
    </row>
    <row r="23" spans="1:18" s="32" customFormat="1" x14ac:dyDescent="0.2">
      <c r="A23" s="21" t="s">
        <v>93</v>
      </c>
      <c r="B23" s="55"/>
      <c r="C23" s="78">
        <v>0</v>
      </c>
      <c r="D23" s="78">
        <v>0</v>
      </c>
      <c r="E23" s="78">
        <f>SOCI!D33</f>
        <v>-2155749</v>
      </c>
      <c r="F23" s="78">
        <f t="shared" si="4"/>
        <v>-2155749</v>
      </c>
      <c r="G23" s="4"/>
      <c r="H23" s="4"/>
      <c r="I23" s="4"/>
      <c r="J23" s="4"/>
    </row>
    <row r="24" spans="1:18" s="35" customFormat="1" x14ac:dyDescent="0.2">
      <c r="A24" s="76" t="s">
        <v>90</v>
      </c>
      <c r="B24" s="48"/>
      <c r="C24" s="85">
        <f t="shared" ref="C24:D24" si="5">C23</f>
        <v>0</v>
      </c>
      <c r="D24" s="85">
        <f t="shared" si="5"/>
        <v>0</v>
      </c>
      <c r="E24" s="85">
        <f t="shared" ref="E24" si="6">E23</f>
        <v>-2155749</v>
      </c>
      <c r="F24" s="85">
        <f t="shared" si="4"/>
        <v>-2155749</v>
      </c>
      <c r="G24" s="5"/>
      <c r="H24" s="5"/>
      <c r="I24" s="5"/>
      <c r="J24" s="5"/>
      <c r="L24" s="9"/>
    </row>
    <row r="25" spans="1:18" s="32" customFormat="1" x14ac:dyDescent="0.2">
      <c r="A25" s="6"/>
      <c r="B25" s="48"/>
      <c r="C25" s="78"/>
      <c r="D25" s="78"/>
      <c r="E25" s="78"/>
      <c r="F25" s="78"/>
      <c r="G25" s="4"/>
      <c r="H25" s="4"/>
      <c r="I25" s="4"/>
      <c r="J25" s="4"/>
      <c r="L25" s="23"/>
    </row>
    <row r="26" spans="1:18" s="32" customFormat="1" x14ac:dyDescent="0.2">
      <c r="A26" s="6" t="s">
        <v>46</v>
      </c>
      <c r="B26" s="48"/>
      <c r="C26" s="78"/>
      <c r="D26" s="78"/>
      <c r="E26" s="78"/>
      <c r="F26" s="78"/>
      <c r="G26" s="4"/>
      <c r="H26" s="4"/>
      <c r="I26" s="4"/>
      <c r="J26" s="4"/>
      <c r="L26" s="29"/>
    </row>
    <row r="27" spans="1:18" s="32" customFormat="1" x14ac:dyDescent="0.2">
      <c r="A27" s="21" t="s">
        <v>74</v>
      </c>
      <c r="B27" s="55"/>
      <c r="C27" s="78">
        <v>71726490</v>
      </c>
      <c r="D27" s="78">
        <v>6</v>
      </c>
      <c r="E27" s="78">
        <v>0</v>
      </c>
      <c r="F27" s="78">
        <f t="shared" ref="F27:F29" si="7">C27+D27+E27</f>
        <v>71726496</v>
      </c>
      <c r="G27" s="4"/>
      <c r="H27" s="4"/>
      <c r="I27" s="4"/>
      <c r="J27" s="4"/>
      <c r="L27" s="29"/>
    </row>
    <row r="28" spans="1:18" s="32" customFormat="1" x14ac:dyDescent="0.2">
      <c r="A28" s="21" t="s">
        <v>47</v>
      </c>
      <c r="B28" s="48"/>
      <c r="C28" s="78">
        <v>0</v>
      </c>
      <c r="D28" s="78">
        <v>0</v>
      </c>
      <c r="E28" s="78">
        <v>-203495</v>
      </c>
      <c r="F28" s="78">
        <f t="shared" si="7"/>
        <v>-203495</v>
      </c>
      <c r="G28" s="4"/>
      <c r="H28" s="4"/>
      <c r="I28" s="4"/>
      <c r="J28" s="4"/>
      <c r="L28" s="23"/>
    </row>
    <row r="29" spans="1:18" s="35" customFormat="1" ht="10.8" thickBot="1" x14ac:dyDescent="0.25">
      <c r="A29" s="77" t="s">
        <v>116</v>
      </c>
      <c r="B29" s="48"/>
      <c r="C29" s="88">
        <f>C22+C24+SUM(C27:C28)</f>
        <v>248672220</v>
      </c>
      <c r="D29" s="88">
        <f t="shared" ref="D29:E29" si="8">D22+D24+SUM(D27:D28)</f>
        <v>44</v>
      </c>
      <c r="E29" s="88">
        <f t="shared" si="8"/>
        <v>-10967308</v>
      </c>
      <c r="F29" s="88">
        <f t="shared" si="7"/>
        <v>237704956</v>
      </c>
      <c r="G29" s="5"/>
      <c r="H29" s="5"/>
      <c r="I29" s="5"/>
      <c r="J29" s="5"/>
      <c r="L29" s="9"/>
    </row>
    <row r="30" spans="1:18" s="32" customFormat="1" x14ac:dyDescent="0.2">
      <c r="A30" s="6"/>
      <c r="B30" s="48"/>
      <c r="C30" s="78"/>
      <c r="D30" s="78"/>
      <c r="E30" s="78"/>
      <c r="F30" s="78"/>
      <c r="G30" s="4"/>
      <c r="H30" s="4"/>
      <c r="I30" s="4"/>
      <c r="J30" s="4"/>
      <c r="L30" s="23"/>
    </row>
    <row r="31" spans="1:18" s="32" customFormat="1" x14ac:dyDescent="0.2">
      <c r="A31" s="47"/>
      <c r="B31" s="48"/>
      <c r="C31" s="4"/>
      <c r="D31" s="4"/>
      <c r="E31" s="4"/>
      <c r="F31" s="4"/>
      <c r="G31" s="4"/>
      <c r="H31" s="4"/>
      <c r="I31" s="4"/>
      <c r="J31" s="4"/>
      <c r="N31" s="21"/>
      <c r="O31" s="21"/>
      <c r="P31" s="21"/>
      <c r="Q31" s="21"/>
      <c r="R31" s="67"/>
    </row>
    <row r="32" spans="1:18" s="32" customFormat="1" x14ac:dyDescent="0.2">
      <c r="A32" s="47"/>
      <c r="B32" s="48"/>
      <c r="C32" s="4"/>
      <c r="D32" s="4"/>
      <c r="E32" s="4"/>
      <c r="F32" s="4"/>
      <c r="G32" s="4"/>
      <c r="H32" s="4"/>
      <c r="I32" s="4"/>
      <c r="J32" s="4"/>
      <c r="N32" s="21"/>
      <c r="O32" s="67"/>
      <c r="P32" s="21"/>
      <c r="Q32" s="21"/>
      <c r="R32" s="68"/>
    </row>
    <row r="33" spans="1:18" s="32" customFormat="1" x14ac:dyDescent="0.2">
      <c r="A33" s="47"/>
      <c r="B33" s="48"/>
      <c r="C33" s="4"/>
      <c r="D33" s="4"/>
      <c r="E33" s="4"/>
      <c r="F33" s="4"/>
      <c r="G33" s="4"/>
      <c r="H33" s="4"/>
      <c r="I33" s="4"/>
      <c r="J33" s="4"/>
      <c r="N33" s="21"/>
      <c r="O33" s="21"/>
      <c r="P33" s="21"/>
      <c r="Q33" s="21"/>
      <c r="R33" s="68"/>
    </row>
    <row r="34" spans="1:18" s="32" customFormat="1" x14ac:dyDescent="0.2">
      <c r="A34" s="36"/>
      <c r="B34" s="48"/>
      <c r="C34" s="5"/>
      <c r="D34" s="5"/>
      <c r="E34" s="5"/>
      <c r="F34" s="5"/>
      <c r="G34" s="5"/>
      <c r="H34" s="5"/>
      <c r="I34" s="5"/>
      <c r="J34" s="5"/>
      <c r="N34" s="6"/>
      <c r="O34" s="68"/>
      <c r="P34" s="6"/>
      <c r="Q34" s="6"/>
      <c r="R34" s="21"/>
    </row>
    <row r="35" spans="1:18" s="32" customFormat="1" x14ac:dyDescent="0.2">
      <c r="B35" s="47"/>
      <c r="C35" s="46"/>
      <c r="D35" s="46"/>
      <c r="E35" s="46"/>
      <c r="F35" s="46"/>
      <c r="G35" s="46"/>
      <c r="H35" s="46"/>
      <c r="I35" s="46"/>
      <c r="J35" s="46"/>
    </row>
    <row r="36" spans="1:18" s="32" customFormat="1" x14ac:dyDescent="0.2">
      <c r="B36" s="47"/>
      <c r="C36" s="46"/>
      <c r="D36" s="46"/>
      <c r="E36" s="46"/>
      <c r="F36" s="46"/>
      <c r="G36" s="46"/>
      <c r="H36" s="46"/>
      <c r="I36" s="46"/>
      <c r="J36" s="46"/>
    </row>
    <row r="38" spans="1:18" x14ac:dyDescent="0.2">
      <c r="C38" s="25"/>
      <c r="D38" s="25"/>
      <c r="E38" s="25"/>
      <c r="F38" s="25"/>
      <c r="G38" s="25"/>
      <c r="H38" s="25"/>
      <c r="I38" s="25"/>
      <c r="J38" s="25"/>
    </row>
  </sheetData>
  <mergeCells count="2">
    <mergeCell ref="C7:F7"/>
    <mergeCell ref="C19:F19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52"/>
  <sheetViews>
    <sheetView showGridLines="0" tabSelected="1" zoomScaleNormal="100" workbookViewId="0">
      <pane xSplit="1" ySplit="8" topLeftCell="B24" activePane="bottomRight" state="frozen"/>
      <selection activeCell="C16" sqref="C16"/>
      <selection pane="topRight" activeCell="C16" sqref="C16"/>
      <selection pane="bottomLeft" activeCell="C16" sqref="C16"/>
      <selection pane="bottomRight" activeCell="C48" sqref="C48:D49"/>
    </sheetView>
  </sheetViews>
  <sheetFormatPr defaultColWidth="8.6640625" defaultRowHeight="10.199999999999999" x14ac:dyDescent="0.2"/>
  <cols>
    <col min="1" max="1" width="43.5546875" style="8" customWidth="1"/>
    <col min="2" max="2" width="4.33203125" style="25" bestFit="1" customWidth="1"/>
    <col min="3" max="4" width="18.77734375" style="100" customWidth="1"/>
    <col min="5" max="5" width="8.6640625" style="25"/>
    <col min="6" max="6" width="8.77734375" style="25" bestFit="1" customWidth="1"/>
    <col min="7" max="7" width="8.6640625" style="25"/>
    <col min="8" max="8" width="10.5546875" style="25" bestFit="1" customWidth="1"/>
    <col min="9" max="9" width="11.6640625" style="25" bestFit="1" customWidth="1"/>
    <col min="10" max="16384" width="8.6640625" style="25"/>
  </cols>
  <sheetData>
    <row r="1" spans="1:9" x14ac:dyDescent="0.2">
      <c r="A1" s="22" t="str">
        <f>SOFP!A1</f>
        <v>ROCA INDUSTRY HOLDINGROCK1 S.A.</v>
      </c>
    </row>
    <row r="2" spans="1:9" x14ac:dyDescent="0.2">
      <c r="A2" s="7" t="s">
        <v>71</v>
      </c>
    </row>
    <row r="4" spans="1:9" x14ac:dyDescent="0.2">
      <c r="B4" s="13" t="s">
        <v>78</v>
      </c>
    </row>
    <row r="5" spans="1:9" x14ac:dyDescent="0.2">
      <c r="B5" s="31" t="s">
        <v>107</v>
      </c>
    </row>
    <row r="6" spans="1:9" x14ac:dyDescent="0.2">
      <c r="B6" s="14"/>
    </row>
    <row r="7" spans="1:9" x14ac:dyDescent="0.2">
      <c r="C7" s="124" t="s">
        <v>108</v>
      </c>
      <c r="D7" s="124"/>
    </row>
    <row r="8" spans="1:9" ht="31.2" thickBot="1" x14ac:dyDescent="0.25">
      <c r="A8" s="12"/>
      <c r="B8" s="9"/>
      <c r="C8" s="106" t="s">
        <v>109</v>
      </c>
      <c r="D8" s="106" t="s">
        <v>118</v>
      </c>
    </row>
    <row r="9" spans="1:9" s="32" customFormat="1" ht="10.8" thickTop="1" x14ac:dyDescent="0.2">
      <c r="A9" s="17"/>
      <c r="B9" s="15"/>
      <c r="C9" s="101"/>
      <c r="D9" s="101"/>
      <c r="F9" s="13"/>
      <c r="G9" s="13"/>
      <c r="H9" s="13"/>
    </row>
    <row r="10" spans="1:9" s="32" customFormat="1" x14ac:dyDescent="0.2">
      <c r="A10" s="6" t="s">
        <v>96</v>
      </c>
      <c r="B10" s="35"/>
      <c r="C10" s="118">
        <v>3435409</v>
      </c>
      <c r="D10" s="118">
        <v>-2155650</v>
      </c>
      <c r="F10" s="25"/>
      <c r="G10" s="99"/>
      <c r="H10" s="94"/>
      <c r="I10" s="95"/>
    </row>
    <row r="11" spans="1:9" s="32" customFormat="1" x14ac:dyDescent="0.2">
      <c r="A11" s="6"/>
      <c r="B11" s="35"/>
      <c r="C11" s="118"/>
      <c r="D11" s="118"/>
      <c r="F11" s="25"/>
      <c r="G11" s="99"/>
      <c r="H11" s="94"/>
      <c r="I11" s="95"/>
    </row>
    <row r="12" spans="1:9" s="32" customFormat="1" x14ac:dyDescent="0.2">
      <c r="A12" s="21" t="s">
        <v>49</v>
      </c>
      <c r="C12" s="78"/>
      <c r="D12" s="78"/>
      <c r="F12" s="25"/>
      <c r="G12" s="96"/>
      <c r="H12" s="97"/>
      <c r="I12" s="25"/>
    </row>
    <row r="13" spans="1:9" s="32" customFormat="1" x14ac:dyDescent="0.2">
      <c r="A13" s="21" t="s">
        <v>50</v>
      </c>
      <c r="C13" s="119">
        <v>117187</v>
      </c>
      <c r="D13" s="119">
        <v>83115</v>
      </c>
      <c r="F13" s="25"/>
      <c r="G13" s="93"/>
      <c r="H13" s="98"/>
      <c r="I13" s="38"/>
    </row>
    <row r="14" spans="1:9" s="32" customFormat="1" x14ac:dyDescent="0.2">
      <c r="A14" s="21" t="s">
        <v>119</v>
      </c>
      <c r="C14" s="119">
        <v>-6158417</v>
      </c>
      <c r="D14" s="119">
        <v>0</v>
      </c>
      <c r="F14" s="25"/>
      <c r="G14" s="93"/>
      <c r="H14" s="98"/>
      <c r="I14" s="38"/>
    </row>
    <row r="15" spans="1:9" s="32" customFormat="1" x14ac:dyDescent="0.2">
      <c r="A15" s="21" t="s">
        <v>51</v>
      </c>
      <c r="C15" s="119">
        <v>-1400</v>
      </c>
      <c r="D15" s="119">
        <v>-544</v>
      </c>
      <c r="F15" s="25"/>
      <c r="G15" s="93"/>
      <c r="H15" s="98"/>
      <c r="I15" s="40"/>
    </row>
    <row r="16" spans="1:9" s="32" customFormat="1" x14ac:dyDescent="0.2">
      <c r="A16" s="21" t="s">
        <v>52</v>
      </c>
      <c r="C16" s="119">
        <v>-2204066</v>
      </c>
      <c r="D16" s="119">
        <v>-2508103</v>
      </c>
      <c r="F16" s="16"/>
      <c r="G16" s="93"/>
      <c r="H16" s="98"/>
      <c r="I16" s="38"/>
    </row>
    <row r="17" spans="1:9" s="32" customFormat="1" x14ac:dyDescent="0.2">
      <c r="A17" s="21" t="s">
        <v>53</v>
      </c>
      <c r="C17" s="119">
        <v>578429</v>
      </c>
      <c r="D17" s="119">
        <v>900751</v>
      </c>
      <c r="F17" s="16"/>
      <c r="G17" s="93"/>
      <c r="H17" s="98"/>
      <c r="I17" s="38"/>
    </row>
    <row r="18" spans="1:9" s="32" customFormat="1" x14ac:dyDescent="0.2">
      <c r="A18" s="21" t="s">
        <v>76</v>
      </c>
      <c r="C18" s="119">
        <v>-487539</v>
      </c>
      <c r="D18" s="119">
        <v>-17094</v>
      </c>
      <c r="F18" s="15"/>
      <c r="G18" s="93"/>
      <c r="H18" s="98"/>
      <c r="I18" s="40"/>
    </row>
    <row r="19" spans="1:9" s="32" customFormat="1" x14ac:dyDescent="0.2">
      <c r="A19" s="21"/>
      <c r="C19" s="78"/>
      <c r="D19" s="78"/>
      <c r="F19" s="15"/>
      <c r="G19" s="93"/>
      <c r="H19" s="98"/>
      <c r="I19" s="40"/>
    </row>
    <row r="20" spans="1:9" s="32" customFormat="1" x14ac:dyDescent="0.2">
      <c r="A20" s="7" t="s">
        <v>54</v>
      </c>
      <c r="C20" s="78"/>
      <c r="D20" s="78"/>
      <c r="F20" s="25"/>
      <c r="G20" s="96"/>
      <c r="H20" s="97"/>
      <c r="I20" s="25"/>
    </row>
    <row r="21" spans="1:9" s="32" customFormat="1" x14ac:dyDescent="0.2">
      <c r="A21" s="116" t="s">
        <v>97</v>
      </c>
      <c r="C21" s="119">
        <v>552636</v>
      </c>
      <c r="D21" s="119">
        <v>642085</v>
      </c>
      <c r="F21" s="25"/>
      <c r="G21" s="96"/>
      <c r="H21" s="97"/>
      <c r="I21" s="25"/>
    </row>
    <row r="22" spans="1:9" s="32" customFormat="1" x14ac:dyDescent="0.2">
      <c r="A22" s="116" t="s">
        <v>120</v>
      </c>
      <c r="C22" s="78">
        <v>126306</v>
      </c>
      <c r="D22" s="119">
        <v>-773715</v>
      </c>
      <c r="F22" s="25"/>
      <c r="G22" s="93"/>
      <c r="H22" s="98"/>
      <c r="I22" s="38"/>
    </row>
    <row r="23" spans="1:9" s="32" customFormat="1" x14ac:dyDescent="0.2">
      <c r="A23" s="116" t="s">
        <v>98</v>
      </c>
      <c r="C23" s="119">
        <v>127740</v>
      </c>
      <c r="D23" s="119">
        <v>7514</v>
      </c>
      <c r="F23" s="25"/>
      <c r="G23" s="93"/>
      <c r="H23" s="98"/>
      <c r="I23" s="38"/>
    </row>
    <row r="24" spans="1:9" s="32" customFormat="1" x14ac:dyDescent="0.2">
      <c r="A24" s="6" t="s">
        <v>55</v>
      </c>
      <c r="B24" s="35"/>
      <c r="C24" s="104">
        <f>SUM(C10:C23)</f>
        <v>-3913715</v>
      </c>
      <c r="D24" s="114">
        <f>SUM(D10:D23)</f>
        <v>-3821641</v>
      </c>
      <c r="F24" s="25"/>
      <c r="G24" s="93"/>
      <c r="H24" s="98"/>
      <c r="I24" s="38"/>
    </row>
    <row r="25" spans="1:9" s="32" customFormat="1" x14ac:dyDescent="0.2">
      <c r="A25" s="6"/>
      <c r="B25" s="35"/>
      <c r="C25" s="83"/>
      <c r="D25" s="83"/>
      <c r="F25" s="25"/>
      <c r="G25" s="93"/>
      <c r="H25" s="98"/>
      <c r="I25" s="38"/>
    </row>
    <row r="26" spans="1:9" s="32" customFormat="1" x14ac:dyDescent="0.2">
      <c r="A26" s="21" t="s">
        <v>56</v>
      </c>
      <c r="C26" s="119">
        <v>0</v>
      </c>
      <c r="D26" s="119">
        <v>-23870</v>
      </c>
      <c r="F26" s="25"/>
      <c r="G26" s="93"/>
      <c r="H26" s="98"/>
      <c r="I26" s="38"/>
    </row>
    <row r="27" spans="1:9" s="32" customFormat="1" x14ac:dyDescent="0.2">
      <c r="A27" s="21" t="s">
        <v>57</v>
      </c>
      <c r="C27" s="119">
        <v>3106870</v>
      </c>
      <c r="D27" s="119">
        <v>134383</v>
      </c>
      <c r="F27" s="25"/>
      <c r="G27" s="93"/>
      <c r="H27" s="98"/>
      <c r="I27" s="38"/>
    </row>
    <row r="28" spans="1:9" s="32" customFormat="1" ht="10.8" thickBot="1" x14ac:dyDescent="0.25">
      <c r="A28" s="6" t="s">
        <v>99</v>
      </c>
      <c r="B28" s="35"/>
      <c r="C28" s="103">
        <f>SUM(C24:C27)</f>
        <v>-806845</v>
      </c>
      <c r="D28" s="103">
        <f>SUM(D24:D27)</f>
        <v>-3711128</v>
      </c>
      <c r="F28" s="25"/>
      <c r="G28" s="93"/>
      <c r="H28" s="98"/>
      <c r="I28" s="38"/>
    </row>
    <row r="29" spans="1:9" s="32" customFormat="1" ht="10.8" thickTop="1" x14ac:dyDescent="0.2">
      <c r="A29" s="21"/>
      <c r="C29" s="78"/>
      <c r="D29" s="78"/>
      <c r="F29" s="25"/>
      <c r="G29" s="93"/>
      <c r="H29" s="98"/>
      <c r="I29" s="38"/>
    </row>
    <row r="30" spans="1:9" s="32" customFormat="1" x14ac:dyDescent="0.2">
      <c r="A30" s="6" t="s">
        <v>58</v>
      </c>
      <c r="B30" s="35"/>
      <c r="C30" s="83"/>
      <c r="D30" s="83"/>
      <c r="F30" s="25"/>
      <c r="G30" s="93"/>
      <c r="H30" s="98"/>
      <c r="I30" s="38"/>
    </row>
    <row r="31" spans="1:9" s="32" customFormat="1" x14ac:dyDescent="0.2">
      <c r="A31" s="21" t="s">
        <v>59</v>
      </c>
      <c r="C31" s="119">
        <v>0</v>
      </c>
      <c r="D31" s="119">
        <v>-22433974</v>
      </c>
      <c r="F31" s="25"/>
      <c r="G31" s="93"/>
      <c r="H31" s="98"/>
      <c r="I31" s="38"/>
    </row>
    <row r="32" spans="1:9" s="32" customFormat="1" x14ac:dyDescent="0.2">
      <c r="A32" s="21" t="s">
        <v>60</v>
      </c>
      <c r="C32" s="119">
        <v>-99164</v>
      </c>
      <c r="D32" s="119">
        <v>-5265</v>
      </c>
      <c r="F32" s="25"/>
      <c r="G32" s="93"/>
      <c r="H32" s="98"/>
      <c r="I32" s="38"/>
    </row>
    <row r="33" spans="1:9" s="32" customFormat="1" x14ac:dyDescent="0.2">
      <c r="A33" s="21" t="s">
        <v>100</v>
      </c>
      <c r="C33" s="119">
        <v>-113368</v>
      </c>
      <c r="D33" s="119">
        <v>0</v>
      </c>
      <c r="F33" s="25"/>
      <c r="G33" s="93"/>
      <c r="H33" s="98"/>
      <c r="I33" s="38"/>
    </row>
    <row r="34" spans="1:9" s="32" customFormat="1" x14ac:dyDescent="0.2">
      <c r="A34" s="21" t="s">
        <v>101</v>
      </c>
      <c r="C34" s="119">
        <v>7813</v>
      </c>
      <c r="D34" s="119">
        <v>0</v>
      </c>
      <c r="F34" s="25"/>
      <c r="G34" s="93"/>
      <c r="H34" s="98"/>
      <c r="I34" s="38"/>
    </row>
    <row r="35" spans="1:9" s="32" customFormat="1" x14ac:dyDescent="0.2">
      <c r="A35" s="21" t="s">
        <v>61</v>
      </c>
      <c r="C35" s="119">
        <v>255688</v>
      </c>
      <c r="D35" s="119">
        <v>1819848</v>
      </c>
      <c r="F35" s="25"/>
      <c r="G35" s="93"/>
      <c r="H35" s="98"/>
      <c r="I35" s="38"/>
    </row>
    <row r="36" spans="1:9" s="32" customFormat="1" ht="10.8" thickBot="1" x14ac:dyDescent="0.25">
      <c r="A36" s="6" t="s">
        <v>102</v>
      </c>
      <c r="B36" s="35"/>
      <c r="C36" s="103">
        <f>SUM(C31:C35)</f>
        <v>50969</v>
      </c>
      <c r="D36" s="103">
        <f>SUM(D31:D35)</f>
        <v>-20619391</v>
      </c>
      <c r="F36" s="25"/>
      <c r="G36" s="93"/>
      <c r="H36" s="98"/>
      <c r="I36" s="38"/>
    </row>
    <row r="37" spans="1:9" s="32" customFormat="1" ht="10.8" thickTop="1" x14ac:dyDescent="0.2">
      <c r="A37" s="6"/>
      <c r="B37" s="35"/>
      <c r="C37" s="83"/>
      <c r="D37" s="83"/>
      <c r="F37" s="25"/>
      <c r="G37" s="93"/>
      <c r="H37" s="98"/>
      <c r="I37" s="38"/>
    </row>
    <row r="38" spans="1:9" s="32" customFormat="1" x14ac:dyDescent="0.2">
      <c r="A38" s="6" t="s">
        <v>62</v>
      </c>
      <c r="B38" s="35"/>
      <c r="C38" s="83"/>
      <c r="D38" s="83"/>
      <c r="F38" s="25"/>
      <c r="G38" s="93"/>
      <c r="H38" s="98"/>
      <c r="I38" s="38"/>
    </row>
    <row r="39" spans="1:9" s="32" customFormat="1" x14ac:dyDescent="0.2">
      <c r="A39" s="21" t="s">
        <v>63</v>
      </c>
      <c r="C39" s="78">
        <v>0</v>
      </c>
      <c r="D39" s="78">
        <v>6473920</v>
      </c>
      <c r="F39" s="25"/>
      <c r="G39" s="93"/>
      <c r="H39" s="98"/>
      <c r="I39" s="38"/>
    </row>
    <row r="40" spans="1:9" s="32" customFormat="1" x14ac:dyDescent="0.2">
      <c r="A40" s="21" t="s">
        <v>64</v>
      </c>
      <c r="C40" s="78">
        <v>0</v>
      </c>
      <c r="D40" s="78">
        <v>-3478309</v>
      </c>
      <c r="F40" s="25"/>
      <c r="G40" s="93"/>
      <c r="H40" s="98"/>
      <c r="I40" s="38"/>
    </row>
    <row r="41" spans="1:9" s="32" customFormat="1" x14ac:dyDescent="0.2">
      <c r="A41" s="21" t="s">
        <v>65</v>
      </c>
      <c r="C41" s="78">
        <v>0</v>
      </c>
      <c r="D41" s="78">
        <v>8289658</v>
      </c>
      <c r="F41" s="25"/>
      <c r="G41" s="93"/>
      <c r="H41" s="98"/>
      <c r="I41" s="38"/>
    </row>
    <row r="42" spans="1:9" s="32" customFormat="1" x14ac:dyDescent="0.2">
      <c r="A42" s="32" t="s">
        <v>77</v>
      </c>
      <c r="C42" s="78">
        <v>0</v>
      </c>
      <c r="D42" s="78">
        <v>15313720</v>
      </c>
      <c r="F42" s="25"/>
      <c r="G42" s="93"/>
      <c r="H42" s="98"/>
      <c r="I42" s="38"/>
    </row>
    <row r="43" spans="1:9" s="32" customFormat="1" x14ac:dyDescent="0.2">
      <c r="A43" s="21" t="s">
        <v>66</v>
      </c>
      <c r="C43" s="78">
        <v>-107166</v>
      </c>
      <c r="D43" s="78">
        <v>-82379</v>
      </c>
      <c r="F43" s="25"/>
      <c r="G43" s="93"/>
      <c r="H43" s="98"/>
      <c r="I43" s="38"/>
    </row>
    <row r="44" spans="1:9" s="32" customFormat="1" x14ac:dyDescent="0.2">
      <c r="A44" s="21" t="s">
        <v>67</v>
      </c>
      <c r="C44" s="78">
        <v>0</v>
      </c>
      <c r="D44" s="78">
        <v>-203495</v>
      </c>
      <c r="F44" s="25"/>
      <c r="G44" s="93"/>
      <c r="H44" s="98"/>
      <c r="I44" s="38"/>
    </row>
    <row r="45" spans="1:9" s="32" customFormat="1" ht="10.8" thickBot="1" x14ac:dyDescent="0.25">
      <c r="A45" s="6" t="s">
        <v>103</v>
      </c>
      <c r="B45" s="35"/>
      <c r="C45" s="103">
        <f>SUM(C39:C44)</f>
        <v>-107166</v>
      </c>
      <c r="D45" s="103">
        <f>SUM(D39:D44)</f>
        <v>26313115</v>
      </c>
      <c r="F45" s="25"/>
      <c r="G45" s="93"/>
      <c r="H45" s="98"/>
      <c r="I45" s="38"/>
    </row>
    <row r="46" spans="1:9" s="32" customFormat="1" ht="10.8" thickTop="1" x14ac:dyDescent="0.2">
      <c r="A46" s="6"/>
      <c r="B46" s="35"/>
      <c r="C46" s="83"/>
      <c r="D46" s="83"/>
      <c r="F46" s="25"/>
      <c r="G46" s="93"/>
      <c r="H46" s="98"/>
      <c r="I46" s="38"/>
    </row>
    <row r="47" spans="1:9" s="32" customFormat="1" x14ac:dyDescent="0.2">
      <c r="A47" s="117" t="s">
        <v>104</v>
      </c>
      <c r="B47" s="35"/>
      <c r="C47" s="105">
        <f>C28+C36+C45</f>
        <v>-863042</v>
      </c>
      <c r="D47" s="105">
        <f>D28+D36+D45</f>
        <v>1982596</v>
      </c>
      <c r="F47" s="25"/>
      <c r="G47" s="93"/>
      <c r="H47" s="98"/>
      <c r="I47" s="38"/>
    </row>
    <row r="48" spans="1:9" s="32" customFormat="1" x14ac:dyDescent="0.2">
      <c r="A48" s="21" t="s">
        <v>68</v>
      </c>
      <c r="B48" s="35"/>
      <c r="C48" s="78">
        <v>1220742</v>
      </c>
      <c r="D48" s="78">
        <v>620198</v>
      </c>
      <c r="F48" s="25"/>
      <c r="G48" s="93"/>
      <c r="H48" s="98"/>
      <c r="I48" s="38"/>
    </row>
    <row r="49" spans="1:11" s="32" customFormat="1" x14ac:dyDescent="0.2">
      <c r="A49" s="21" t="s">
        <v>69</v>
      </c>
      <c r="C49" s="102">
        <v>0</v>
      </c>
      <c r="D49" s="102">
        <v>0</v>
      </c>
      <c r="F49" s="25"/>
      <c r="G49" s="93"/>
      <c r="H49" s="98"/>
      <c r="I49" s="38"/>
    </row>
    <row r="50" spans="1:11" s="32" customFormat="1" ht="10.8" thickBot="1" x14ac:dyDescent="0.25">
      <c r="A50" s="6" t="s">
        <v>79</v>
      </c>
      <c r="B50" s="35"/>
      <c r="C50" s="103">
        <f>SUM(C47:C48)</f>
        <v>357700</v>
      </c>
      <c r="D50" s="103">
        <f>SUM(D47:D48)</f>
        <v>2602794</v>
      </c>
      <c r="F50" s="25"/>
      <c r="G50" s="93"/>
      <c r="H50" s="98"/>
      <c r="I50" s="38"/>
    </row>
    <row r="51" spans="1:11" ht="10.8" thickTop="1" x14ac:dyDescent="0.2">
      <c r="G51" s="93"/>
      <c r="H51" s="98"/>
      <c r="I51" s="38"/>
      <c r="J51" s="32"/>
      <c r="K51" s="32"/>
    </row>
    <row r="52" spans="1:11" x14ac:dyDescent="0.2">
      <c r="G52" s="93"/>
      <c r="H52" s="98"/>
      <c r="I52" s="38"/>
      <c r="J52" s="32"/>
      <c r="K52" s="32"/>
    </row>
  </sheetData>
  <mergeCells count="1">
    <mergeCell ref="C7:D7"/>
  </mergeCells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9" ma:contentTypeDescription="Create a new document." ma:contentTypeScope="" ma:versionID="b59018f2f4e0cee3d35b99603ad29132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c1d443d32b45db67124fef30f0cacb89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Props1.xml><?xml version="1.0" encoding="utf-8"?>
<ds:datastoreItem xmlns:ds="http://schemas.openxmlformats.org/officeDocument/2006/customXml" ds:itemID="{329CB7DD-A7ED-462D-A7D3-5C25E290C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8B828B-B1C5-4562-990B-EF05D987B88B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Index</vt:lpstr>
      <vt:lpstr>SOCI</vt:lpstr>
      <vt:lpstr>SOFP</vt:lpstr>
      <vt:lpstr>SOCE</vt:lpstr>
      <vt:lpstr>SOCF</vt:lpstr>
      <vt:lpstr>SOFP!_Hlk64274258</vt:lpstr>
      <vt:lpstr>SOCF!OLE_LINK1</vt:lpstr>
      <vt:lpstr>SOCF!OLE_LINK2</vt:lpstr>
      <vt:lpstr>SOCF!OLE_LINK3</vt:lpstr>
      <vt:lpstr>SOCF!OLE_LINK4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2025-09-22T12:15:47Z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  <property fmtid="{D5CDD505-2E9C-101B-9397-08002B2CF9AE}" pid="10" name="ContentTypeId">
    <vt:lpwstr>0x010100C56EAD8A47D2B342AE831FB2163B5A40</vt:lpwstr>
  </property>
  <property fmtid="{D5CDD505-2E9C-101B-9397-08002B2CF9AE}" pid="11" name="MediaServiceImageTags">
    <vt:lpwstr/>
  </property>
</Properties>
</file>