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4/Q4 2024/2. Extract from FS/"/>
    </mc:Choice>
  </mc:AlternateContent>
  <xr:revisionPtr revIDLastSave="227" documentId="13_ncr:1_{632329FA-EA4F-4C87-B6DE-947175278401}" xr6:coauthVersionLast="47" xr6:coauthVersionMax="47" xr10:uidLastSave="{EB2731F3-9ADA-4E51-8941-4B60A2E1612D}"/>
  <bookViews>
    <workbookView xWindow="-108" yWindow="-108" windowWidth="23256" windowHeight="14016" tabRatio="911" activeTab="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</sheets>
  <definedNames>
    <definedName name="_Hlk64274243" localSheetId="2">SOFP!#REF!</definedName>
    <definedName name="_Hlk64274250" localSheetId="2">SOFP!#REF!</definedName>
    <definedName name="_Hlk64274258" localSheetId="2">SOFP!$A$46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4">SOCF!$H$24</definedName>
    <definedName name="OLE_LINK2" localSheetId="4">SOCF!$H$29</definedName>
    <definedName name="OLE_LINK3" localSheetId="4">SOCF!$H$32</definedName>
    <definedName name="OLE_LINK4" localSheetId="4">SOCF!$H$36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11" l="1"/>
  <c r="C40" i="11"/>
  <c r="C24" i="13" l="1"/>
  <c r="C28" i="13" s="1"/>
  <c r="F23" i="13"/>
  <c r="F27" i="13"/>
  <c r="F15" i="13"/>
  <c r="D23" i="16"/>
  <c r="C23" i="16"/>
  <c r="D19" i="16"/>
  <c r="C19" i="16"/>
  <c r="D36" i="14"/>
  <c r="D46" i="14"/>
  <c r="C46" i="14"/>
  <c r="C36" i="14"/>
  <c r="D24" i="14"/>
  <c r="D29" i="14" s="1"/>
  <c r="C24" i="14"/>
  <c r="C29" i="14" s="1"/>
  <c r="D12" i="13"/>
  <c r="D17" i="13" s="1"/>
  <c r="C12" i="13"/>
  <c r="C17" i="13" s="1"/>
  <c r="E24" i="13"/>
  <c r="E28" i="13" s="1"/>
  <c r="D24" i="13"/>
  <c r="D28" i="13" s="1"/>
  <c r="F22" i="13"/>
  <c r="F16" i="13"/>
  <c r="F10" i="13"/>
  <c r="C48" i="14" l="1"/>
  <c r="C25" i="16"/>
  <c r="C29" i="16" s="1"/>
  <c r="D25" i="16"/>
  <c r="D29" i="16" s="1"/>
  <c r="D33" i="16" s="1"/>
  <c r="F24" i="13"/>
  <c r="F28" i="13"/>
  <c r="D48" i="14"/>
  <c r="D51" i="14" s="1"/>
  <c r="C48" i="11"/>
  <c r="C33" i="11"/>
  <c r="C34" i="11" s="1"/>
  <c r="C24" i="11"/>
  <c r="D18" i="11"/>
  <c r="C18" i="11"/>
  <c r="C33" i="16" l="1"/>
  <c r="E11" i="13"/>
  <c r="F11" i="13" s="1"/>
  <c r="C51" i="14"/>
  <c r="C49" i="11"/>
  <c r="C51" i="11" s="1"/>
  <c r="C26" i="11"/>
  <c r="E12" i="13" l="1"/>
  <c r="E17" i="13" s="1"/>
  <c r="F17" i="13" s="1"/>
  <c r="D48" i="11"/>
  <c r="D33" i="11"/>
  <c r="D34" i="11" s="1"/>
  <c r="D24" i="11"/>
  <c r="F12" i="13" l="1"/>
  <c r="D49" i="11"/>
  <c r="D51" i="11" s="1"/>
  <c r="A1" i="14" l="1"/>
  <c r="A1" i="13"/>
  <c r="D26" i="11"/>
</calcChain>
</file>

<file path=xl/sharedStrings.xml><?xml version="1.0" encoding="utf-8"?>
<sst xmlns="http://schemas.openxmlformats.org/spreadsheetml/2006/main" count="142" uniqueCount="122">
  <si>
    <t>EXTRACT FROM</t>
  </si>
  <si>
    <t>Retained earnings</t>
  </si>
  <si>
    <t>-</t>
  </si>
  <si>
    <t>Earnings per share</t>
  </si>
  <si>
    <t>Continuing operations</t>
  </si>
  <si>
    <t>Other operating income</t>
  </si>
  <si>
    <t>Depreciation and amortization</t>
  </si>
  <si>
    <t>Employee benefit expenses</t>
  </si>
  <si>
    <t>Advertising costs</t>
  </si>
  <si>
    <t>Other operating expenses</t>
  </si>
  <si>
    <t>Other gains/(losses) – net</t>
  </si>
  <si>
    <t>Finance income</t>
  </si>
  <si>
    <t>Finance costs</t>
  </si>
  <si>
    <t>Net finance income</t>
  </si>
  <si>
    <t>Income tax expense</t>
  </si>
  <si>
    <t>Other comprehensive income for the period, net of tax</t>
  </si>
  <si>
    <t>Basic and diluted earnings per share (RON)</t>
  </si>
  <si>
    <t>ASSETS</t>
  </si>
  <si>
    <t>Non-current assets</t>
  </si>
  <si>
    <t>Other intangible assets</t>
  </si>
  <si>
    <t>Property, plant and equipment</t>
  </si>
  <si>
    <t>Right-of-use assets</t>
  </si>
  <si>
    <t>Investments in subsidiaries</t>
  </si>
  <si>
    <t>Deferred tax assets</t>
  </si>
  <si>
    <t>Total non-current assets</t>
  </si>
  <si>
    <t>Current assets</t>
  </si>
  <si>
    <t>Other current financial assets</t>
  </si>
  <si>
    <t>Prepayments</t>
  </si>
  <si>
    <t>Cash and cash equivalents</t>
  </si>
  <si>
    <t>Total current assets</t>
  </si>
  <si>
    <t>Total assets</t>
  </si>
  <si>
    <t>EQUITY and LIABILITIES</t>
  </si>
  <si>
    <t>Capital and reserves</t>
  </si>
  <si>
    <t>Share capital</t>
  </si>
  <si>
    <t>Share premium</t>
  </si>
  <si>
    <t>Total equity attributable to owners of the Company</t>
  </si>
  <si>
    <t>Total equity</t>
  </si>
  <si>
    <t>Non-current liabilities</t>
  </si>
  <si>
    <t>Lease liability</t>
  </si>
  <si>
    <t>Government grants</t>
  </si>
  <si>
    <t>Total non-current liabilities</t>
  </si>
  <si>
    <t>Current liabilities</t>
  </si>
  <si>
    <t>Trade and other payables</t>
  </si>
  <si>
    <t>Current tax liabilities</t>
  </si>
  <si>
    <t>Borrowings</t>
  </si>
  <si>
    <t>Employee benefits - current</t>
  </si>
  <si>
    <t>Total current liabilities</t>
  </si>
  <si>
    <t>Total liabilities</t>
  </si>
  <si>
    <t>Total equity and liabilities</t>
  </si>
  <si>
    <t>Total comprehensive income for the year</t>
  </si>
  <si>
    <t>Transactions with owners in their capacity as owners:</t>
  </si>
  <si>
    <t>Transaction costs on issuance of shares</t>
  </si>
  <si>
    <t>Retained
earnings</t>
  </si>
  <si>
    <t>Adjustments for:</t>
  </si>
  <si>
    <t>Depreciation and amortisation expenses</t>
  </si>
  <si>
    <t>Dividends income</t>
  </si>
  <si>
    <t>Amortisation of government grants</t>
  </si>
  <si>
    <t>Interest income</t>
  </si>
  <si>
    <t>Interest expense</t>
  </si>
  <si>
    <t>Change in operating assets and liabilities, net of effects from purchase of controlled entity:</t>
  </si>
  <si>
    <t>Cash flows from operating activities</t>
  </si>
  <si>
    <t>Interest paid</t>
  </si>
  <si>
    <t>Dividends cashed</t>
  </si>
  <si>
    <t>Income taxes paid</t>
  </si>
  <si>
    <t>Cash flows from investing activities</t>
  </si>
  <si>
    <t>Payments for acquisition of subsidiaries</t>
  </si>
  <si>
    <t>Payments for acquisition of property, plant and equipment</t>
  </si>
  <si>
    <t>Interest received</t>
  </si>
  <si>
    <t>Cash flows from financing activities</t>
  </si>
  <si>
    <t>Proceeds from loans granted to subsidiaries</t>
  </si>
  <si>
    <t>Loans granted to subsidiaries</t>
  </si>
  <si>
    <t>Loans taken from parent company</t>
  </si>
  <si>
    <t>Repayments of lease liabilities</t>
  </si>
  <si>
    <t>Transaction costs related to shares issuance</t>
  </si>
  <si>
    <t>Cash and cash equivalents at the beginning of the year</t>
  </si>
  <si>
    <t>Effects of exchange rate changes on cash and cash equivalents</t>
  </si>
  <si>
    <t>In case there are inconsistencies or omissions from the amounts presented in the separate financial statements, the amounts presented in the separate financial statements will prevail.</t>
  </si>
  <si>
    <t>Attributable to owners of the Company</t>
  </si>
  <si>
    <t xml:space="preserve">CONDENSED SEPARATE STATEMENT OF OF PROFIT OR LOSS AND OTHER COMPREHENSIVE INCOME </t>
  </si>
  <si>
    <t>(all amounts are expressed as ‘RON’ unless otherwise specified)</t>
  </si>
  <si>
    <t>31 December 2023</t>
  </si>
  <si>
    <t>Other non-current financial assets</t>
  </si>
  <si>
    <t>CONDENSED SEPARATE STATEMENT OF FINANCIAL POSITION</t>
  </si>
  <si>
    <t>Share capital increase</t>
  </si>
  <si>
    <t>Profit for the period</t>
  </si>
  <si>
    <t>CONDENSED SEPARATE STATEMENT OF CHANGES IN EQUITY</t>
  </si>
  <si>
    <t>Net foreign exchange differences</t>
  </si>
  <si>
    <t>Proceeds from sale of  property, plant and equipment</t>
  </si>
  <si>
    <t>Proceeds from shares issued</t>
  </si>
  <si>
    <t>CONDENSED SEPARATE STATEMENT OF CASH FLOWS</t>
  </si>
  <si>
    <t>Cash and cash equivalents at end of period</t>
  </si>
  <si>
    <t>Net cash (used in)/generated from investing activities</t>
  </si>
  <si>
    <t>Net cash (used in)/generated from operating activities</t>
  </si>
  <si>
    <t>Net cash generated from financing activities</t>
  </si>
  <si>
    <t>SEPARATE FINANCIAL STATEMENTS FOR 
THE YEAR ENDED 31 DECEMBER 2024</t>
  </si>
  <si>
    <t>PREPARED IN ACCORDANCE WITH THE ORDER OF THE MINISTRY OF PUBLIC FINANCE NO 2844/2016</t>
  </si>
  <si>
    <t xml:space="preserve"> FOR THE APPROVAL OF THE ACCOUNTING REGULATIONS (“OMFP NR. 2844/2016”)</t>
  </si>
  <si>
    <t>*The amounts presented are extracted from the Separate Financial Statements for the year ended 31 December 2024 ("separate financial statements").</t>
  </si>
  <si>
    <t>ROCA INDUSTRY HOLDINGROCK1 S.A.</t>
  </si>
  <si>
    <t xml:space="preserve">SEPARATE STATEMENT OF PROFIT OR LOSS AND OTHER COMPREHENSIVE INCOME </t>
  </si>
  <si>
    <t>FOR THE YEAR ENDED 31 DECEMBER 2024</t>
  </si>
  <si>
    <t>Reversal of impairment of investments in subsidiaries</t>
  </si>
  <si>
    <t>SEPARATE STATEMENT OF FINANCIAL POSITION</t>
  </si>
  <si>
    <t>31 December 2024</t>
  </si>
  <si>
    <t>SEPARATE STATEMENT OF CHANGES IN EQUITY</t>
  </si>
  <si>
    <t>Balance at 31 December 2023</t>
  </si>
  <si>
    <t>Profit for the year</t>
  </si>
  <si>
    <t xml:space="preserve">Balance at 31 December 2024 </t>
  </si>
  <si>
    <t>Balance at 31 December 2022</t>
  </si>
  <si>
    <t xml:space="preserve">Balance at 31 December 2023 </t>
  </si>
  <si>
    <t>FOR THE YEAR ENDED AS AT 31 DECEMBER 2024</t>
  </si>
  <si>
    <t>SEPARATE STATEMENT OF CASH FLOWS</t>
  </si>
  <si>
    <t>Profit before tax</t>
  </si>
  <si>
    <t>Reversal of impairment of investment in subsidiaries</t>
  </si>
  <si>
    <t>(Increase)/Decrease in other receivables</t>
  </si>
  <si>
    <t>Increase/(Decrease) in trade and other payables</t>
  </si>
  <si>
    <t>Increase in prepayments</t>
  </si>
  <si>
    <t>Repayment of borrowings from parent company</t>
  </si>
  <si>
    <t>Net increase/(decrease) in cash and cash equivalents</t>
  </si>
  <si>
    <t>Operating profit/(loss)</t>
  </si>
  <si>
    <t>Profit before income tax</t>
  </si>
  <si>
    <t>Profit for the period from continuing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</si>
</sst>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u/>
      <sz val="8"/>
      <color theme="10"/>
      <name val="Tahoma"/>
      <family val="2"/>
    </font>
    <font>
      <i/>
      <sz val="8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0" applyNumberFormat="0" applyAlignment="0" applyProtection="0"/>
    <xf numFmtId="0" fontId="18" fillId="6" borderId="11" applyNumberFormat="0" applyAlignment="0" applyProtection="0"/>
    <xf numFmtId="0" fontId="20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6" fillId="0" borderId="0"/>
    <xf numFmtId="0" fontId="27" fillId="0" borderId="0"/>
    <xf numFmtId="0" fontId="28" fillId="0" borderId="0"/>
    <xf numFmtId="165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33" borderId="0">
      <alignment horizontal="left" vertical="top"/>
    </xf>
    <xf numFmtId="9" fontId="1" fillId="0" borderId="0" applyFont="0" applyFill="0" applyBorder="0" applyAlignment="0" applyProtection="0"/>
    <xf numFmtId="0" fontId="3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28" fillId="0" borderId="0"/>
    <xf numFmtId="43" fontId="33" fillId="0" borderId="0" applyFont="0" applyFill="0" applyBorder="0" applyAlignment="0" applyProtection="0"/>
    <xf numFmtId="0" fontId="33" fillId="0" borderId="0"/>
    <xf numFmtId="0" fontId="35" fillId="4" borderId="0" applyNumberFormat="0" applyBorder="0" applyAlignment="0" applyProtection="0"/>
    <xf numFmtId="0" fontId="36" fillId="0" borderId="0"/>
    <xf numFmtId="0" fontId="15" fillId="3" borderId="0" applyNumberFormat="0" applyBorder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0" borderId="0"/>
    <xf numFmtId="0" fontId="38" fillId="0" borderId="0"/>
    <xf numFmtId="0" fontId="38" fillId="8" borderId="14" applyNumberFormat="0" applyFont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21" fillId="7" borderId="13" applyNumberFormat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0" borderId="0"/>
    <xf numFmtId="43" fontId="41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26" fillId="0" borderId="0"/>
    <xf numFmtId="0" fontId="42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7" fillId="0" borderId="0"/>
    <xf numFmtId="0" fontId="33" fillId="0" borderId="0"/>
    <xf numFmtId="166" fontId="33" fillId="0" borderId="0" applyFont="0" applyFill="0" applyBorder="0" applyAlignment="0" applyProtection="0"/>
    <xf numFmtId="0" fontId="44" fillId="0" borderId="0"/>
    <xf numFmtId="0" fontId="33" fillId="0" borderId="0"/>
    <xf numFmtId="0" fontId="33" fillId="0" borderId="0"/>
    <xf numFmtId="43" fontId="44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43" fontId="3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27" fillId="0" borderId="0"/>
    <xf numFmtId="0" fontId="1" fillId="0" borderId="0"/>
    <xf numFmtId="0" fontId="1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1" fillId="8" borderId="14" applyNumberFormat="0" applyFont="0" applyAlignment="0" applyProtection="0"/>
    <xf numFmtId="0" fontId="17" fillId="5" borderId="10" applyNumberFormat="0" applyAlignment="0" applyProtection="0"/>
    <xf numFmtId="0" fontId="1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1" fillId="0" borderId="0"/>
    <xf numFmtId="43" fontId="37" fillId="0" borderId="0" applyFont="0" applyFill="0" applyBorder="0" applyAlignment="0" applyProtection="0"/>
    <xf numFmtId="169" fontId="1" fillId="0" borderId="0"/>
    <xf numFmtId="167" fontId="27" fillId="0" borderId="0"/>
    <xf numFmtId="169" fontId="33" fillId="0" borderId="0"/>
    <xf numFmtId="167" fontId="1" fillId="0" borderId="0"/>
    <xf numFmtId="169" fontId="33" fillId="0" borderId="0"/>
    <xf numFmtId="167" fontId="1" fillId="0" borderId="0"/>
    <xf numFmtId="0" fontId="1" fillId="0" borderId="0"/>
    <xf numFmtId="169" fontId="1" fillId="0" borderId="0"/>
    <xf numFmtId="171" fontId="33" fillId="0" borderId="0" applyFon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5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0" borderId="0"/>
    <xf numFmtId="0" fontId="44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/>
    <xf numFmtId="171" fontId="3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7" fillId="0" borderId="0"/>
    <xf numFmtId="167" fontId="33" fillId="0" borderId="0"/>
    <xf numFmtId="0" fontId="3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0" fontId="33" fillId="0" borderId="0"/>
    <xf numFmtId="0" fontId="1" fillId="0" borderId="0"/>
    <xf numFmtId="0" fontId="46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52" fillId="5" borderId="10" applyNumberFormat="0" applyAlignment="0" applyProtection="0"/>
    <xf numFmtId="0" fontId="53" fillId="6" borderId="11" applyNumberFormat="0" applyAlignment="0" applyProtection="0"/>
    <xf numFmtId="0" fontId="54" fillId="6" borderId="10" applyNumberFormat="0" applyAlignment="0" applyProtection="0"/>
    <xf numFmtId="0" fontId="55" fillId="0" borderId="12" applyNumberFormat="0" applyFill="0" applyAlignment="0" applyProtection="0"/>
    <xf numFmtId="0" fontId="56" fillId="7" borderId="13" applyNumberFormat="0" applyAlignment="0" applyProtection="0"/>
    <xf numFmtId="0" fontId="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59" fillId="32" borderId="0" applyNumberFormat="0" applyBorder="0" applyAlignment="0" applyProtection="0"/>
    <xf numFmtId="0" fontId="33" fillId="0" borderId="0"/>
    <xf numFmtId="0" fontId="27" fillId="8" borderId="14" applyNumberFormat="0" applyFont="0" applyAlignment="0" applyProtection="0"/>
    <xf numFmtId="0" fontId="33" fillId="0" borderId="0"/>
    <xf numFmtId="0" fontId="33" fillId="0" borderId="0"/>
    <xf numFmtId="0" fontId="27" fillId="8" borderId="14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6" fillId="0" borderId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6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7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1" fillId="0" borderId="0"/>
    <xf numFmtId="0" fontId="33" fillId="0" borderId="0"/>
    <xf numFmtId="167" fontId="1" fillId="0" borderId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43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9" fillId="6" borderId="10" applyNumberFormat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0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15" fillId="3" borderId="0" applyNumberFormat="0" applyBorder="0" applyAlignment="0" applyProtection="0"/>
    <xf numFmtId="0" fontId="21" fillId="7" borderId="13" applyNumberFormat="0" applyAlignment="0" applyProtection="0"/>
    <xf numFmtId="165" fontId="1" fillId="0" borderId="0" applyFont="0" applyFill="0" applyBorder="0" applyAlignment="0" applyProtection="0"/>
    <xf numFmtId="0" fontId="60" fillId="0" borderId="16"/>
    <xf numFmtId="0" fontId="40" fillId="0" borderId="0"/>
    <xf numFmtId="0" fontId="39" fillId="0" borderId="0"/>
    <xf numFmtId="43" fontId="1" fillId="0" borderId="0" applyFont="0" applyFill="0" applyBorder="0" applyAlignment="0" applyProtection="0"/>
    <xf numFmtId="0" fontId="61" fillId="0" borderId="0"/>
    <xf numFmtId="43" fontId="6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3" fillId="0" borderId="0"/>
    <xf numFmtId="165" fontId="33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132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2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6" fillId="0" borderId="5" xfId="0" applyFont="1" applyBorder="1" applyAlignment="1">
      <alignment vertical="top"/>
    </xf>
    <xf numFmtId="3" fontId="3" fillId="0" borderId="0" xfId="0" applyNumberFormat="1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1" applyNumberFormat="1" applyFont="1" applyFill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3" fontId="3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3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3" fillId="0" borderId="2" xfId="1" applyNumberFormat="1" applyFont="1" applyFill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7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164" fontId="6" fillId="0" borderId="0" xfId="1" applyNumberFormat="1" applyFont="1" applyFill="1" applyBorder="1"/>
    <xf numFmtId="164" fontId="5" fillId="0" borderId="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17" xfId="1" applyNumberFormat="1" applyFont="1" applyBorder="1" applyAlignment="1">
      <alignment vertical="center"/>
    </xf>
    <xf numFmtId="43" fontId="4" fillId="0" borderId="0" xfId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4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6" fillId="0" borderId="0" xfId="1" applyNumberFormat="1" applyFont="1"/>
    <xf numFmtId="164" fontId="3" fillId="0" borderId="0" xfId="1" applyNumberFormat="1" applyFont="1" applyAlignment="1">
      <alignment horizontal="left" vertical="center" indent="4"/>
    </xf>
    <xf numFmtId="164" fontId="4" fillId="0" borderId="0" xfId="1" applyNumberFormat="1" applyFont="1" applyAlignment="1">
      <alignment horizontal="center" vertical="center"/>
    </xf>
    <xf numFmtId="164" fontId="6" fillId="0" borderId="0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18" xfId="0" quotePrefix="1" applyNumberFormat="1" applyFont="1" applyBorder="1" applyAlignment="1">
      <alignment horizontal="right" vertical="center" wrapText="1"/>
    </xf>
    <xf numFmtId="0" fontId="63" fillId="0" borderId="0" xfId="2" applyFont="1" applyFill="1"/>
    <xf numFmtId="164" fontId="64" fillId="0" borderId="0" xfId="0" quotePrefix="1" applyNumberFormat="1" applyFont="1" applyBorder="1" applyAlignment="1">
      <alignment horizontal="center" vertical="center" wrapText="1"/>
    </xf>
    <xf numFmtId="43" fontId="6" fillId="0" borderId="0" xfId="0" applyNumberFormat="1" applyFont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/>
    </xf>
    <xf numFmtId="43" fontId="3" fillId="0" borderId="0" xfId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18" xfId="1" quotePrefix="1" applyNumberFormat="1" applyFont="1" applyBorder="1" applyAlignment="1">
      <alignment horizontal="right" vertical="center" wrapText="1"/>
    </xf>
    <xf numFmtId="164" fontId="4" fillId="0" borderId="0" xfId="1" applyNumberFormat="1" applyFont="1"/>
    <xf numFmtId="164" fontId="3" fillId="0" borderId="0" xfId="1" applyNumberFormat="1" applyFont="1"/>
    <xf numFmtId="3" fontId="6" fillId="0" borderId="0" xfId="0" applyNumberFormat="1" applyFont="1"/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4"/>
  <sheetViews>
    <sheetView showGridLines="0" zoomScaleNormal="100" workbookViewId="0">
      <selection activeCell="B10" sqref="B10"/>
    </sheetView>
  </sheetViews>
  <sheetFormatPr defaultColWidth="8.6640625" defaultRowHeight="10.199999999999999" x14ac:dyDescent="0.2"/>
  <cols>
    <col min="1" max="1" width="6.6640625" style="113" customWidth="1"/>
    <col min="2" max="2" width="12.21875" style="113" customWidth="1"/>
    <col min="3" max="3" width="15.88671875" style="113" customWidth="1"/>
    <col min="4" max="4" width="16.44140625" style="113" customWidth="1"/>
    <col min="5" max="5" width="9.21875" style="113" customWidth="1"/>
    <col min="6" max="6" width="10.109375" style="113" customWidth="1"/>
    <col min="7" max="16384" width="8.6640625" style="113"/>
  </cols>
  <sheetData>
    <row r="2" spans="2:6" x14ac:dyDescent="0.2">
      <c r="D2" s="114" t="s">
        <v>0</v>
      </c>
    </row>
    <row r="3" spans="2:6" x14ac:dyDescent="0.2">
      <c r="B3" s="115"/>
      <c r="C3" s="115"/>
      <c r="D3" s="116" t="s">
        <v>94</v>
      </c>
      <c r="E3" s="115"/>
      <c r="F3" s="115"/>
    </row>
    <row r="4" spans="2:6" x14ac:dyDescent="0.2">
      <c r="B4" s="115"/>
      <c r="C4" s="115"/>
      <c r="D4" s="15" t="s">
        <v>95</v>
      </c>
      <c r="E4" s="115"/>
      <c r="F4" s="115"/>
    </row>
    <row r="5" spans="2:6" x14ac:dyDescent="0.2">
      <c r="B5" s="115"/>
      <c r="C5" s="115"/>
      <c r="D5" s="15" t="s">
        <v>96</v>
      </c>
      <c r="E5" s="115"/>
      <c r="F5" s="115"/>
    </row>
    <row r="6" spans="2:6" x14ac:dyDescent="0.2">
      <c r="B6" s="117"/>
      <c r="D6" s="15"/>
    </row>
    <row r="7" spans="2:6" x14ac:dyDescent="0.2">
      <c r="B7" s="117"/>
    </row>
    <row r="8" spans="2:6" x14ac:dyDescent="0.2">
      <c r="B8" s="109" t="s">
        <v>78</v>
      </c>
    </row>
    <row r="9" spans="2:6" x14ac:dyDescent="0.2">
      <c r="B9" s="109" t="s">
        <v>82</v>
      </c>
    </row>
    <row r="10" spans="2:6" x14ac:dyDescent="0.2">
      <c r="B10" s="109" t="s">
        <v>85</v>
      </c>
    </row>
    <row r="11" spans="2:6" x14ac:dyDescent="0.2">
      <c r="B11" s="109" t="s">
        <v>89</v>
      </c>
    </row>
    <row r="13" spans="2:6" x14ac:dyDescent="0.2">
      <c r="B13" s="112" t="s">
        <v>97</v>
      </c>
    </row>
    <row r="14" spans="2:6" x14ac:dyDescent="0.2">
      <c r="B14" s="112" t="s">
        <v>76</v>
      </c>
    </row>
  </sheetData>
  <hyperlinks>
    <hyperlink ref="B8" location="SOCI!A1" display="SEPARATE STATEMENT OF PROFIT OR LOSS AND OTHER COMPREHENSIVE INCOME" xr:uid="{3A91996A-652D-4D35-97F8-4272DE33DFAA}"/>
    <hyperlink ref="B9" location="SOFP!A1" display="SEPARATE STATEMENT OF FINANCIAL POSITION" xr:uid="{6D8FF36F-4B5A-419D-8C51-94C35E72C69F}"/>
    <hyperlink ref="B10" location="SOCE!A1" display="SEPARATE STATEMENT OF CHANGES IN EQUITY" xr:uid="{9A00FD34-4546-4967-BDFF-DFEB21B9F4A1}"/>
    <hyperlink ref="B11" location="SOCF!A1" display="SEPARATE STATEMENT OF CASH FLOWS" xr:uid="{8C069E80-3B02-4A90-9996-005DB8EF6A41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I63"/>
  <sheetViews>
    <sheetView showGridLines="0" tabSelected="1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 activeCell="C36" sqref="C36:D36"/>
    </sheetView>
  </sheetViews>
  <sheetFormatPr defaultColWidth="8.88671875" defaultRowHeight="10.199999999999999" x14ac:dyDescent="0.2"/>
  <cols>
    <col min="1" max="1" width="40.109375" style="59" customWidth="1"/>
    <col min="2" max="2" width="2.44140625" style="27" customWidth="1"/>
    <col min="3" max="4" width="19.109375" style="62" customWidth="1"/>
    <col min="5" max="6" width="8.88671875" style="27"/>
    <col min="7" max="7" width="56.44140625" style="27" bestFit="1" customWidth="1"/>
    <col min="8" max="16384" width="8.88671875" style="27"/>
  </cols>
  <sheetData>
    <row r="1" spans="1:9" s="26" customFormat="1" x14ac:dyDescent="0.2">
      <c r="A1" s="20" t="s">
        <v>98</v>
      </c>
      <c r="C1" s="11"/>
      <c r="D1" s="11"/>
    </row>
    <row r="2" spans="1:9" s="26" customFormat="1" x14ac:dyDescent="0.2">
      <c r="A2" s="7" t="s">
        <v>79</v>
      </c>
      <c r="C2" s="11"/>
      <c r="D2" s="11"/>
    </row>
    <row r="3" spans="1:9" s="26" customFormat="1" x14ac:dyDescent="0.2">
      <c r="A3" s="12"/>
      <c r="C3" s="11"/>
      <c r="D3" s="11"/>
    </row>
    <row r="4" spans="1:9" s="26" customFormat="1" x14ac:dyDescent="0.2">
      <c r="A4" s="13"/>
      <c r="B4" s="14" t="s">
        <v>99</v>
      </c>
      <c r="C4" s="11"/>
      <c r="D4" s="11"/>
    </row>
    <row r="5" spans="1:9" s="26" customFormat="1" x14ac:dyDescent="0.2">
      <c r="A5" s="13"/>
      <c r="B5" s="32" t="s">
        <v>100</v>
      </c>
      <c r="C5" s="11"/>
      <c r="D5" s="11"/>
    </row>
    <row r="6" spans="1:9" s="26" customFormat="1" x14ac:dyDescent="0.2">
      <c r="A6" s="13"/>
      <c r="B6" s="15"/>
      <c r="C6" s="11"/>
      <c r="D6" s="11"/>
    </row>
    <row r="7" spans="1:9" s="26" customFormat="1" ht="9" customHeight="1" x14ac:dyDescent="0.2">
      <c r="A7" s="13"/>
      <c r="C7" s="31"/>
      <c r="D7" s="31"/>
    </row>
    <row r="8" spans="1:9" s="26" customFormat="1" ht="10.8" thickBot="1" x14ac:dyDescent="0.25">
      <c r="A8" s="13"/>
      <c r="B8" s="10"/>
      <c r="C8" s="108">
        <v>2024</v>
      </c>
      <c r="D8" s="108">
        <v>2023</v>
      </c>
    </row>
    <row r="9" spans="1:9" s="33" customFormat="1" ht="10.8" thickTop="1" x14ac:dyDescent="0.2">
      <c r="A9" s="18"/>
      <c r="B9" s="16"/>
      <c r="C9" s="16"/>
      <c r="D9" s="16"/>
      <c r="G9" s="14"/>
      <c r="H9" s="14"/>
      <c r="I9" s="14"/>
    </row>
    <row r="10" spans="1:9" s="33" customFormat="1" x14ac:dyDescent="0.2">
      <c r="A10" s="64" t="s">
        <v>4</v>
      </c>
      <c r="B10" s="17"/>
      <c r="C10" s="63"/>
      <c r="D10" s="63"/>
      <c r="G10" s="22"/>
      <c r="H10" s="22"/>
      <c r="I10" s="22"/>
    </row>
    <row r="11" spans="1:9" s="33" customFormat="1" x14ac:dyDescent="0.2">
      <c r="A11" s="18" t="s">
        <v>5</v>
      </c>
      <c r="B11" s="17"/>
      <c r="C11" s="125">
        <v>1086</v>
      </c>
      <c r="D11" s="125">
        <v>1086</v>
      </c>
      <c r="G11" s="22"/>
      <c r="H11" s="22"/>
      <c r="I11" s="22"/>
    </row>
    <row r="12" spans="1:9" s="33" customFormat="1" x14ac:dyDescent="0.2">
      <c r="A12" s="18"/>
      <c r="B12" s="17"/>
      <c r="C12" s="63"/>
      <c r="D12" s="63"/>
      <c r="G12" s="22"/>
      <c r="H12" s="22"/>
      <c r="I12" s="22"/>
    </row>
    <row r="13" spans="1:9" s="33" customFormat="1" x14ac:dyDescent="0.2">
      <c r="A13" s="18" t="s">
        <v>6</v>
      </c>
      <c r="B13" s="17"/>
      <c r="C13" s="63">
        <v>-168607</v>
      </c>
      <c r="D13" s="63">
        <v>-214163</v>
      </c>
      <c r="G13" s="22"/>
      <c r="H13" s="22"/>
      <c r="I13" s="22"/>
    </row>
    <row r="14" spans="1:9" s="33" customFormat="1" x14ac:dyDescent="0.2">
      <c r="A14" s="18" t="s">
        <v>7</v>
      </c>
      <c r="B14" s="17"/>
      <c r="C14" s="63">
        <v>-3501601</v>
      </c>
      <c r="D14" s="63">
        <v>-2929120</v>
      </c>
      <c r="G14" s="22"/>
      <c r="H14" s="22"/>
      <c r="I14" s="22"/>
    </row>
    <row r="15" spans="1:9" s="33" customFormat="1" x14ac:dyDescent="0.2">
      <c r="A15" s="18" t="s">
        <v>8</v>
      </c>
      <c r="B15" s="17"/>
      <c r="C15" s="63">
        <v>-513511</v>
      </c>
      <c r="D15" s="63">
        <v>-554048</v>
      </c>
      <c r="G15" s="22"/>
      <c r="H15" s="22"/>
      <c r="I15" s="22"/>
    </row>
    <row r="16" spans="1:9" s="33" customFormat="1" x14ac:dyDescent="0.2">
      <c r="A16" s="18" t="s">
        <v>101</v>
      </c>
      <c r="B16" s="17"/>
      <c r="C16" s="63">
        <v>8720542</v>
      </c>
      <c r="D16" s="63">
        <v>3665000</v>
      </c>
      <c r="G16" s="22"/>
      <c r="H16" s="22"/>
      <c r="I16" s="22"/>
    </row>
    <row r="17" spans="1:9" s="33" customFormat="1" x14ac:dyDescent="0.2">
      <c r="A17" s="18" t="s">
        <v>9</v>
      </c>
      <c r="B17" s="17"/>
      <c r="C17" s="63">
        <v>-3591583</v>
      </c>
      <c r="D17" s="63">
        <v>-2852537</v>
      </c>
      <c r="G17" s="22"/>
      <c r="H17" s="22"/>
      <c r="I17" s="22"/>
    </row>
    <row r="18" spans="1:9" s="33" customFormat="1" x14ac:dyDescent="0.2">
      <c r="A18" s="18" t="s">
        <v>10</v>
      </c>
      <c r="B18" s="17"/>
      <c r="C18" s="65">
        <v>0</v>
      </c>
      <c r="D18" s="65">
        <v>1974</v>
      </c>
      <c r="G18" s="22"/>
      <c r="H18" s="22"/>
      <c r="I18" s="22"/>
    </row>
    <row r="19" spans="1:9" s="33" customFormat="1" x14ac:dyDescent="0.2">
      <c r="A19" s="64" t="s">
        <v>119</v>
      </c>
      <c r="B19" s="16"/>
      <c r="C19" s="50">
        <f>SUM(C11:C18)</f>
        <v>946326</v>
      </c>
      <c r="D19" s="50">
        <f>SUM(D11:D18)</f>
        <v>-2881808</v>
      </c>
      <c r="G19" s="22"/>
      <c r="H19" s="22"/>
      <c r="I19" s="22"/>
    </row>
    <row r="20" spans="1:9" s="33" customFormat="1" x14ac:dyDescent="0.2">
      <c r="A20" s="64"/>
      <c r="B20" s="16"/>
      <c r="C20" s="50"/>
      <c r="D20" s="50"/>
      <c r="G20" s="22"/>
      <c r="H20" s="22"/>
      <c r="I20" s="22"/>
    </row>
    <row r="21" spans="1:9" s="33" customFormat="1" x14ac:dyDescent="0.2">
      <c r="A21" s="18" t="s">
        <v>11</v>
      </c>
      <c r="B21" s="17"/>
      <c r="C21" s="63">
        <v>10650412</v>
      </c>
      <c r="D21" s="63">
        <v>6781937</v>
      </c>
      <c r="G21" s="22"/>
      <c r="H21" s="22"/>
      <c r="I21" s="22"/>
    </row>
    <row r="22" spans="1:9" s="33" customFormat="1" x14ac:dyDescent="0.2">
      <c r="A22" s="18" t="s">
        <v>12</v>
      </c>
      <c r="B22" s="17"/>
      <c r="C22" s="65">
        <v>-1831108</v>
      </c>
      <c r="D22" s="65">
        <v>-636509</v>
      </c>
      <c r="G22" s="22"/>
      <c r="H22" s="22"/>
      <c r="I22" s="22"/>
    </row>
    <row r="23" spans="1:9" s="33" customFormat="1" x14ac:dyDescent="0.2">
      <c r="A23" s="64" t="s">
        <v>13</v>
      </c>
      <c r="B23" s="16"/>
      <c r="C23" s="50">
        <f>SUM(C21:C22)</f>
        <v>8819304</v>
      </c>
      <c r="D23" s="50">
        <f>SUM(D21:D22)</f>
        <v>6145428</v>
      </c>
      <c r="G23" s="22"/>
      <c r="H23" s="22"/>
      <c r="I23" s="22"/>
    </row>
    <row r="24" spans="1:9" s="33" customFormat="1" x14ac:dyDescent="0.2">
      <c r="A24" s="64"/>
      <c r="B24" s="16"/>
      <c r="C24" s="50"/>
      <c r="D24" s="50"/>
      <c r="G24" s="22"/>
      <c r="H24" s="22"/>
      <c r="I24" s="22"/>
    </row>
    <row r="25" spans="1:9" s="33" customFormat="1" ht="10.8" thickBot="1" x14ac:dyDescent="0.25">
      <c r="A25" s="64" t="s">
        <v>120</v>
      </c>
      <c r="B25" s="16"/>
      <c r="C25" s="66">
        <f>C19+C23</f>
        <v>9765630</v>
      </c>
      <c r="D25" s="66">
        <f>D19+D23</f>
        <v>3263620</v>
      </c>
      <c r="G25" s="22"/>
      <c r="H25" s="22"/>
      <c r="I25" s="22"/>
    </row>
    <row r="26" spans="1:9" s="33" customFormat="1" x14ac:dyDescent="0.2">
      <c r="A26" s="64"/>
      <c r="B26" s="16"/>
      <c r="C26" s="57"/>
      <c r="D26" s="57"/>
      <c r="G26" s="22"/>
      <c r="H26" s="22"/>
      <c r="I26" s="22"/>
    </row>
    <row r="27" spans="1:9" s="33" customFormat="1" x14ac:dyDescent="0.2">
      <c r="A27" s="18" t="s">
        <v>14</v>
      </c>
      <c r="B27" s="16"/>
      <c r="C27" s="57">
        <v>-446</v>
      </c>
      <c r="D27" s="57">
        <v>373</v>
      </c>
      <c r="G27" s="22"/>
      <c r="H27" s="22"/>
      <c r="I27" s="22"/>
    </row>
    <row r="28" spans="1:9" s="33" customFormat="1" x14ac:dyDescent="0.2">
      <c r="A28" s="18"/>
      <c r="B28" s="16"/>
      <c r="C28" s="57"/>
      <c r="D28" s="57"/>
      <c r="G28" s="22"/>
      <c r="H28" s="22"/>
      <c r="I28" s="22"/>
    </row>
    <row r="29" spans="1:9" s="33" customFormat="1" ht="12.9" customHeight="1" thickBot="1" x14ac:dyDescent="0.25">
      <c r="A29" s="64" t="s">
        <v>121</v>
      </c>
      <c r="B29" s="17"/>
      <c r="C29" s="66">
        <f>C25+C27</f>
        <v>9765184</v>
      </c>
      <c r="D29" s="66">
        <f>D25+D27</f>
        <v>3263993</v>
      </c>
      <c r="G29" s="22"/>
      <c r="H29" s="22"/>
      <c r="I29" s="22"/>
    </row>
    <row r="30" spans="1:9" s="33" customFormat="1" ht="12.9" customHeight="1" x14ac:dyDescent="0.2">
      <c r="A30" s="64"/>
      <c r="B30" s="17"/>
      <c r="C30" s="54"/>
      <c r="D30" s="54"/>
      <c r="G30" s="22"/>
      <c r="H30" s="22"/>
      <c r="I30" s="22"/>
    </row>
    <row r="31" spans="1:9" s="33" customFormat="1" ht="12.9" customHeight="1" x14ac:dyDescent="0.2">
      <c r="A31" s="18" t="s">
        <v>15</v>
      </c>
      <c r="B31" s="16"/>
      <c r="C31" s="54">
        <v>0</v>
      </c>
      <c r="D31" s="54">
        <v>0</v>
      </c>
      <c r="G31" s="6"/>
      <c r="H31" s="22"/>
      <c r="I31" s="22"/>
    </row>
    <row r="32" spans="1:9" s="33" customFormat="1" ht="12.9" customHeight="1" x14ac:dyDescent="0.2">
      <c r="A32" s="18"/>
      <c r="B32" s="16"/>
      <c r="C32" s="54"/>
      <c r="D32" s="54"/>
      <c r="G32" s="6"/>
      <c r="H32" s="22"/>
      <c r="I32" s="22"/>
    </row>
    <row r="33" spans="1:4" s="33" customFormat="1" ht="10.8" thickBot="1" x14ac:dyDescent="0.25">
      <c r="A33" s="64" t="s">
        <v>49</v>
      </c>
      <c r="B33" s="17"/>
      <c r="C33" s="67">
        <f>C29+C31</f>
        <v>9765184</v>
      </c>
      <c r="D33" s="67">
        <f>D29+D31</f>
        <v>3263993</v>
      </c>
    </row>
    <row r="34" spans="1:4" s="33" customFormat="1" x14ac:dyDescent="0.2">
      <c r="A34" s="18"/>
      <c r="B34" s="17"/>
      <c r="C34" s="4"/>
      <c r="D34" s="4"/>
    </row>
    <row r="35" spans="1:4" s="33" customFormat="1" x14ac:dyDescent="0.2">
      <c r="A35" s="64" t="s">
        <v>3</v>
      </c>
      <c r="B35" s="17"/>
      <c r="C35" s="4"/>
      <c r="D35" s="4"/>
    </row>
    <row r="36" spans="1:4" s="33" customFormat="1" x14ac:dyDescent="0.2">
      <c r="A36" s="18" t="s">
        <v>16</v>
      </c>
      <c r="B36" s="16"/>
      <c r="C36" s="111">
        <v>0.04</v>
      </c>
      <c r="D36" s="111">
        <v>0.02</v>
      </c>
    </row>
    <row r="37" spans="1:4" s="33" customFormat="1" x14ac:dyDescent="0.2"/>
    <row r="38" spans="1:4" s="33" customFormat="1" x14ac:dyDescent="0.2"/>
    <row r="39" spans="1:4" s="33" customFormat="1" x14ac:dyDescent="0.2"/>
    <row r="40" spans="1:4" s="33" customFormat="1" ht="14.25" customHeight="1" x14ac:dyDescent="0.2"/>
    <row r="41" spans="1:4" s="33" customFormat="1" x14ac:dyDescent="0.2">
      <c r="A41" s="53"/>
      <c r="B41" s="17"/>
      <c r="C41" s="19"/>
      <c r="D41" s="19"/>
    </row>
    <row r="42" spans="1:4" s="48" customFormat="1" x14ac:dyDescent="0.2">
      <c r="A42" s="37"/>
      <c r="B42" s="49"/>
      <c r="C42" s="54"/>
      <c r="D42" s="54"/>
    </row>
    <row r="43" spans="1:4" s="48" customFormat="1" x14ac:dyDescent="0.2">
      <c r="A43" s="55"/>
      <c r="B43" s="56"/>
      <c r="C43" s="57"/>
      <c r="D43" s="57"/>
    </row>
    <row r="44" spans="1:4" s="48" customFormat="1" x14ac:dyDescent="0.2">
      <c r="A44" s="55"/>
      <c r="B44" s="56"/>
      <c r="C44" s="57"/>
      <c r="D44" s="57"/>
    </row>
    <row r="45" spans="1:4" s="48" customFormat="1" x14ac:dyDescent="0.2">
      <c r="A45" s="55"/>
      <c r="B45" s="56"/>
      <c r="C45" s="57"/>
      <c r="D45" s="57"/>
    </row>
    <row r="46" spans="1:4" s="48" customFormat="1" x14ac:dyDescent="0.2">
      <c r="A46" s="55"/>
      <c r="B46" s="56"/>
      <c r="C46" s="57"/>
      <c r="D46" s="57"/>
    </row>
    <row r="47" spans="1:4" s="48" customFormat="1" x14ac:dyDescent="0.2">
      <c r="A47" s="55"/>
      <c r="B47" s="56"/>
      <c r="C47" s="57"/>
      <c r="D47" s="57"/>
    </row>
    <row r="48" spans="1:4" s="48" customFormat="1" x14ac:dyDescent="0.2">
      <c r="A48" s="55"/>
      <c r="B48" s="56"/>
      <c r="C48" s="57"/>
      <c r="D48" s="57"/>
    </row>
    <row r="49" spans="1:4" s="48" customFormat="1" x14ac:dyDescent="0.2">
      <c r="A49" s="37"/>
      <c r="B49" s="49"/>
      <c r="C49" s="54"/>
      <c r="D49" s="54"/>
    </row>
    <row r="50" spans="1:4" s="48" customFormat="1" x14ac:dyDescent="0.2">
      <c r="A50" s="58"/>
      <c r="B50" s="56"/>
      <c r="C50" s="57"/>
      <c r="D50" s="57"/>
    </row>
    <row r="51" spans="1:4" s="48" customFormat="1" x14ac:dyDescent="0.2">
      <c r="A51" s="37"/>
      <c r="B51" s="56"/>
      <c r="C51" s="54"/>
      <c r="D51" s="54"/>
    </row>
    <row r="52" spans="1:4" x14ac:dyDescent="0.2">
      <c r="B52" s="56"/>
      <c r="C52" s="57"/>
      <c r="D52" s="57"/>
    </row>
    <row r="53" spans="1:4" x14ac:dyDescent="0.2">
      <c r="A53" s="29"/>
      <c r="B53" s="56"/>
      <c r="C53" s="57"/>
      <c r="D53" s="57"/>
    </row>
    <row r="54" spans="1:4" x14ac:dyDescent="0.2">
      <c r="B54" s="56"/>
      <c r="C54" s="57"/>
      <c r="D54" s="57"/>
    </row>
    <row r="55" spans="1:4" x14ac:dyDescent="0.2">
      <c r="B55" s="56"/>
      <c r="C55" s="57"/>
      <c r="D55" s="57"/>
    </row>
    <row r="56" spans="1:4" x14ac:dyDescent="0.2">
      <c r="B56" s="56"/>
      <c r="C56" s="54"/>
      <c r="D56" s="54"/>
    </row>
    <row r="57" spans="1:4" x14ac:dyDescent="0.2">
      <c r="B57" s="56"/>
      <c r="C57" s="57"/>
      <c r="D57" s="57"/>
    </row>
    <row r="58" spans="1:4" x14ac:dyDescent="0.2">
      <c r="A58" s="60"/>
      <c r="B58" s="56"/>
      <c r="C58" s="57"/>
      <c r="D58" s="57"/>
    </row>
    <row r="59" spans="1:4" x14ac:dyDescent="0.2">
      <c r="B59" s="56"/>
      <c r="C59" s="57"/>
      <c r="D59" s="57"/>
    </row>
    <row r="60" spans="1:4" x14ac:dyDescent="0.2">
      <c r="B60" s="56"/>
      <c r="C60" s="57"/>
      <c r="D60" s="57"/>
    </row>
    <row r="61" spans="1:4" x14ac:dyDescent="0.2">
      <c r="B61" s="56"/>
      <c r="C61" s="54"/>
      <c r="D61" s="54"/>
    </row>
    <row r="62" spans="1:4" ht="9.6" customHeight="1" x14ac:dyDescent="0.2">
      <c r="A62" s="29"/>
      <c r="B62" s="49"/>
      <c r="C62" s="57"/>
      <c r="D62" s="57"/>
    </row>
    <row r="63" spans="1:4" s="48" customFormat="1" x14ac:dyDescent="0.2">
      <c r="A63" s="28"/>
      <c r="B63" s="56"/>
      <c r="C63" s="61"/>
      <c r="D63" s="61"/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61"/>
  <sheetViews>
    <sheetView showGridLines="0" zoomScaleNormal="100" workbookViewId="0">
      <pane ySplit="8" topLeftCell="A23" activePane="bottomLeft" state="frozen"/>
      <selection pane="bottomLeft" activeCell="A28" sqref="A1:XFD1048576"/>
    </sheetView>
  </sheetViews>
  <sheetFormatPr defaultColWidth="8.6640625" defaultRowHeight="10.199999999999999" x14ac:dyDescent="0.2"/>
  <cols>
    <col min="1" max="1" width="41.21875" style="8" bestFit="1" customWidth="1"/>
    <col min="2" max="2" width="2.44140625" style="26" customWidth="1"/>
    <col min="3" max="4" width="16" style="26" bestFit="1" customWidth="1"/>
    <col min="5" max="5" width="45" style="26" bestFit="1" customWidth="1"/>
    <col min="6" max="6" width="8.6640625" style="26"/>
    <col min="7" max="7" width="53.44140625" style="26" bestFit="1" customWidth="1"/>
    <col min="8" max="8" width="16.5546875" style="26" bestFit="1" customWidth="1"/>
    <col min="9" max="9" width="16.77734375" style="26" bestFit="1" customWidth="1"/>
    <col min="10" max="10" width="19.6640625" style="26" bestFit="1" customWidth="1"/>
    <col min="11" max="12" width="12.109375" style="26" customWidth="1"/>
    <col min="13" max="16384" width="8.6640625" style="26"/>
  </cols>
  <sheetData>
    <row r="1" spans="1:12" x14ac:dyDescent="0.2">
      <c r="A1" s="20" t="s">
        <v>98</v>
      </c>
    </row>
    <row r="2" spans="1:12" x14ac:dyDescent="0.2">
      <c r="A2" s="7" t="s">
        <v>79</v>
      </c>
    </row>
    <row r="3" spans="1:12" x14ac:dyDescent="0.2">
      <c r="A3" s="7"/>
    </row>
    <row r="4" spans="1:12" x14ac:dyDescent="0.2">
      <c r="B4" s="34" t="s">
        <v>102</v>
      </c>
    </row>
    <row r="5" spans="1:12" x14ac:dyDescent="0.2">
      <c r="B5" s="32" t="s">
        <v>100</v>
      </c>
    </row>
    <row r="6" spans="1:12" x14ac:dyDescent="0.2">
      <c r="B6" s="35"/>
    </row>
    <row r="7" spans="1:12" x14ac:dyDescent="0.2">
      <c r="A7" s="13"/>
      <c r="C7" s="31"/>
      <c r="D7" s="31"/>
    </row>
    <row r="8" spans="1:12" x14ac:dyDescent="0.2">
      <c r="A8" s="13"/>
      <c r="B8" s="10"/>
      <c r="C8" s="9" t="s">
        <v>103</v>
      </c>
      <c r="D8" s="9" t="s">
        <v>80</v>
      </c>
    </row>
    <row r="9" spans="1:12" ht="10.8" thickBot="1" x14ac:dyDescent="0.25">
      <c r="A9" s="13"/>
      <c r="B9" s="10"/>
      <c r="C9" s="110"/>
      <c r="D9" s="110"/>
    </row>
    <row r="10" spans="1:12" s="33" customFormat="1" x14ac:dyDescent="0.2">
      <c r="A10" s="10" t="s">
        <v>17</v>
      </c>
      <c r="B10" s="10"/>
      <c r="C10" s="38"/>
      <c r="D10" s="38"/>
      <c r="L10" s="14"/>
    </row>
    <row r="11" spans="1:12" s="33" customFormat="1" x14ac:dyDescent="0.2">
      <c r="A11" s="10" t="s">
        <v>18</v>
      </c>
      <c r="B11" s="17"/>
      <c r="C11" s="22"/>
      <c r="D11" s="22"/>
      <c r="E11" s="6"/>
      <c r="F11" s="22"/>
      <c r="G11" s="22"/>
      <c r="H11" s="22"/>
      <c r="L11" s="14"/>
    </row>
    <row r="12" spans="1:12" s="33" customFormat="1" x14ac:dyDescent="0.2">
      <c r="A12" s="22" t="s">
        <v>19</v>
      </c>
      <c r="B12" s="17"/>
      <c r="C12" s="125">
        <v>6233</v>
      </c>
      <c r="D12" s="3">
        <v>6394</v>
      </c>
      <c r="E12" s="22"/>
      <c r="F12" s="68"/>
      <c r="G12" s="68"/>
      <c r="H12" s="22"/>
      <c r="L12" s="22"/>
    </row>
    <row r="13" spans="1:12" s="33" customFormat="1" x14ac:dyDescent="0.2">
      <c r="A13" s="22" t="s">
        <v>20</v>
      </c>
      <c r="B13" s="17"/>
      <c r="C13" s="125">
        <v>37901</v>
      </c>
      <c r="D13" s="3">
        <v>22020</v>
      </c>
      <c r="E13" s="22"/>
      <c r="F13" s="68"/>
      <c r="G13" s="68"/>
      <c r="H13" s="22"/>
      <c r="L13" s="22"/>
    </row>
    <row r="14" spans="1:12" s="33" customFormat="1" x14ac:dyDescent="0.2">
      <c r="A14" s="22" t="s">
        <v>21</v>
      </c>
      <c r="B14" s="17"/>
      <c r="C14" s="125">
        <v>234564</v>
      </c>
      <c r="D14" s="3">
        <v>392399</v>
      </c>
      <c r="E14" s="22"/>
      <c r="F14" s="68"/>
      <c r="G14" s="68"/>
      <c r="H14" s="68"/>
      <c r="L14" s="22"/>
    </row>
    <row r="15" spans="1:12" s="33" customFormat="1" x14ac:dyDescent="0.2">
      <c r="A15" s="22" t="s">
        <v>22</v>
      </c>
      <c r="B15" s="17"/>
      <c r="C15" s="125">
        <v>227369185</v>
      </c>
      <c r="D15" s="3">
        <v>151292631</v>
      </c>
      <c r="E15" s="22"/>
      <c r="F15" s="68"/>
      <c r="G15" s="68"/>
      <c r="H15" s="68"/>
      <c r="L15" s="22"/>
    </row>
    <row r="16" spans="1:12" s="33" customFormat="1" x14ac:dyDescent="0.2">
      <c r="A16" s="22" t="s">
        <v>81</v>
      </c>
      <c r="B16" s="17"/>
      <c r="C16" s="125">
        <v>78740290</v>
      </c>
      <c r="D16" s="3" t="s">
        <v>2</v>
      </c>
      <c r="E16" s="22"/>
      <c r="F16" s="68"/>
      <c r="G16" s="68"/>
      <c r="H16" s="68"/>
      <c r="L16" s="22"/>
    </row>
    <row r="17" spans="1:12" s="33" customFormat="1" ht="10.8" thickBot="1" x14ac:dyDescent="0.25">
      <c r="A17" s="22" t="s">
        <v>23</v>
      </c>
      <c r="B17" s="17"/>
      <c r="C17" s="126">
        <v>323</v>
      </c>
      <c r="D17" s="3">
        <v>769</v>
      </c>
      <c r="E17" s="22"/>
      <c r="F17" s="22"/>
      <c r="G17" s="22"/>
      <c r="H17" s="22"/>
      <c r="L17" s="68"/>
    </row>
    <row r="18" spans="1:12" s="33" customFormat="1" ht="10.8" thickBot="1" x14ac:dyDescent="0.25">
      <c r="A18" s="10" t="s">
        <v>24</v>
      </c>
      <c r="B18" s="17"/>
      <c r="C18" s="40">
        <f>SUM(C12:C17)</f>
        <v>306388496</v>
      </c>
      <c r="D18" s="40">
        <f>SUM(D12:D17)</f>
        <v>151714213</v>
      </c>
      <c r="E18" s="6"/>
      <c r="F18" s="68"/>
      <c r="G18" s="68"/>
      <c r="H18" s="68"/>
      <c r="L18" s="68"/>
    </row>
    <row r="19" spans="1:12" s="33" customFormat="1" x14ac:dyDescent="0.2">
      <c r="A19" s="10"/>
      <c r="B19" s="17"/>
      <c r="C19" s="70"/>
      <c r="D19" s="70"/>
      <c r="E19" s="6"/>
      <c r="F19" s="68"/>
      <c r="G19" s="68"/>
      <c r="H19" s="68"/>
      <c r="L19" s="68"/>
    </row>
    <row r="20" spans="1:12" s="33" customFormat="1" x14ac:dyDescent="0.2">
      <c r="A20" s="10" t="s">
        <v>25</v>
      </c>
      <c r="B20" s="17"/>
      <c r="C20" s="41"/>
      <c r="D20" s="41"/>
      <c r="E20" s="6"/>
      <c r="F20" s="22"/>
      <c r="G20" s="22"/>
      <c r="H20" s="22"/>
      <c r="L20" s="22"/>
    </row>
    <row r="21" spans="1:12" s="33" customFormat="1" x14ac:dyDescent="0.2">
      <c r="A21" s="22" t="s">
        <v>26</v>
      </c>
      <c r="B21" s="17"/>
      <c r="C21" s="125">
        <v>6083936</v>
      </c>
      <c r="D21" s="39">
        <v>86440767</v>
      </c>
      <c r="E21" s="22"/>
      <c r="F21" s="68"/>
      <c r="G21" s="68"/>
      <c r="H21" s="68"/>
      <c r="L21" s="69"/>
    </row>
    <row r="22" spans="1:12" s="33" customFormat="1" x14ac:dyDescent="0.2">
      <c r="A22" s="22" t="s">
        <v>27</v>
      </c>
      <c r="B22" s="17"/>
      <c r="C22" s="125">
        <v>253493</v>
      </c>
      <c r="D22" s="39">
        <v>71185</v>
      </c>
      <c r="E22" s="22"/>
      <c r="F22" s="68"/>
      <c r="G22" s="68"/>
      <c r="H22" s="22"/>
      <c r="L22" s="22"/>
    </row>
    <row r="23" spans="1:12" s="33" customFormat="1" ht="10.8" thickBot="1" x14ac:dyDescent="0.25">
      <c r="A23" s="22" t="s">
        <v>28</v>
      </c>
      <c r="B23" s="17"/>
      <c r="C23" s="125">
        <v>1220742</v>
      </c>
      <c r="D23" s="39">
        <v>620198</v>
      </c>
      <c r="E23" s="22"/>
      <c r="F23" s="68"/>
      <c r="G23" s="68"/>
      <c r="H23" s="68"/>
      <c r="L23" s="68"/>
    </row>
    <row r="24" spans="1:12" s="33" customFormat="1" ht="10.8" thickBot="1" x14ac:dyDescent="0.25">
      <c r="A24" s="10" t="s">
        <v>29</v>
      </c>
      <c r="B24" s="17"/>
      <c r="C24" s="42">
        <f>SUM(C21:C23)</f>
        <v>7558171</v>
      </c>
      <c r="D24" s="42">
        <f>SUM(D21:D23)</f>
        <v>87132150</v>
      </c>
      <c r="E24" s="6"/>
      <c r="F24" s="68"/>
      <c r="G24" s="68"/>
      <c r="H24" s="68"/>
      <c r="L24" s="22"/>
    </row>
    <row r="25" spans="1:12" s="33" customFormat="1" ht="10.8" thickBot="1" x14ac:dyDescent="0.25">
      <c r="A25" s="10"/>
      <c r="B25" s="17"/>
      <c r="C25" s="72"/>
      <c r="D25" s="72"/>
      <c r="E25" s="6"/>
      <c r="F25" s="68"/>
      <c r="G25" s="68"/>
      <c r="H25" s="68"/>
      <c r="L25" s="22"/>
    </row>
    <row r="26" spans="1:12" s="33" customFormat="1" ht="10.8" thickBot="1" x14ac:dyDescent="0.25">
      <c r="A26" s="10" t="s">
        <v>30</v>
      </c>
      <c r="B26" s="16"/>
      <c r="C26" s="43">
        <f>C24+C18</f>
        <v>313946667</v>
      </c>
      <c r="D26" s="43">
        <f>D24+D18</f>
        <v>238846363</v>
      </c>
      <c r="E26" s="6"/>
      <c r="F26" s="68"/>
      <c r="G26" s="68"/>
      <c r="H26" s="68"/>
      <c r="L26" s="68"/>
    </row>
    <row r="27" spans="1:12" s="33" customFormat="1" ht="10.8" thickTop="1" x14ac:dyDescent="0.2">
      <c r="A27" s="10"/>
      <c r="B27" s="16"/>
      <c r="C27" s="71"/>
      <c r="D27" s="71"/>
      <c r="E27" s="6"/>
      <c r="F27" s="68"/>
      <c r="G27" s="68"/>
      <c r="H27" s="68"/>
      <c r="L27" s="68"/>
    </row>
    <row r="28" spans="1:12" s="33" customFormat="1" x14ac:dyDescent="0.2">
      <c r="A28" s="10" t="s">
        <v>31</v>
      </c>
      <c r="B28" s="16"/>
      <c r="C28" s="41"/>
      <c r="D28" s="41"/>
      <c r="E28" s="6"/>
      <c r="F28" s="22"/>
      <c r="G28" s="22"/>
      <c r="H28" s="22"/>
      <c r="L28" s="69"/>
    </row>
    <row r="29" spans="1:12" s="33" customFormat="1" x14ac:dyDescent="0.2">
      <c r="A29" s="10" t="s">
        <v>32</v>
      </c>
      <c r="B29" s="17"/>
      <c r="C29" s="41"/>
      <c r="D29" s="41"/>
      <c r="E29" s="6"/>
      <c r="F29" s="22"/>
      <c r="G29" s="22"/>
      <c r="H29" s="22"/>
      <c r="L29" s="69"/>
    </row>
    <row r="30" spans="1:12" s="33" customFormat="1" x14ac:dyDescent="0.2">
      <c r="A30" s="22" t="s">
        <v>33</v>
      </c>
      <c r="B30" s="17"/>
      <c r="C30" s="125">
        <v>248672220</v>
      </c>
      <c r="D30" s="3">
        <v>176945730</v>
      </c>
      <c r="E30" s="22"/>
      <c r="F30" s="68"/>
      <c r="G30" s="68"/>
      <c r="H30" s="68"/>
      <c r="L30" s="22"/>
    </row>
    <row r="31" spans="1:12" s="33" customFormat="1" x14ac:dyDescent="0.2">
      <c r="A31" s="22" t="s">
        <v>34</v>
      </c>
      <c r="B31" s="16"/>
      <c r="C31" s="126">
        <v>44</v>
      </c>
      <c r="D31" s="3">
        <v>38</v>
      </c>
      <c r="E31" s="22"/>
      <c r="F31" s="22"/>
      <c r="G31" s="22"/>
      <c r="H31" s="22"/>
      <c r="L31" s="22"/>
    </row>
    <row r="32" spans="1:12" s="33" customFormat="1" ht="10.8" thickBot="1" x14ac:dyDescent="0.25">
      <c r="A32" s="22" t="s">
        <v>1</v>
      </c>
      <c r="B32" s="17"/>
      <c r="C32" s="125">
        <v>953625</v>
      </c>
      <c r="D32" s="3">
        <v>-8608064</v>
      </c>
      <c r="E32" s="22"/>
      <c r="F32" s="68"/>
      <c r="G32" s="68"/>
      <c r="H32" s="68"/>
      <c r="L32" s="68"/>
    </row>
    <row r="33" spans="1:12" s="33" customFormat="1" ht="10.8" thickBot="1" x14ac:dyDescent="0.25">
      <c r="A33" s="10" t="s">
        <v>35</v>
      </c>
      <c r="B33" s="17"/>
      <c r="C33" s="42">
        <f>SUM(C30:C32)</f>
        <v>249625889</v>
      </c>
      <c r="D33" s="42">
        <f>SUM(D30:D32)</f>
        <v>168337704</v>
      </c>
      <c r="E33" s="6"/>
      <c r="F33" s="68"/>
      <c r="G33" s="68"/>
      <c r="H33" s="68"/>
      <c r="L33" s="22"/>
    </row>
    <row r="34" spans="1:12" s="33" customFormat="1" ht="10.8" thickBot="1" x14ac:dyDescent="0.25">
      <c r="A34" s="10" t="s">
        <v>36</v>
      </c>
      <c r="B34" s="17"/>
      <c r="C34" s="44">
        <f>SUM(C33:C33)</f>
        <v>249625889</v>
      </c>
      <c r="D34" s="44">
        <f>SUM(D33:D33)</f>
        <v>168337704</v>
      </c>
      <c r="E34" s="6"/>
      <c r="F34" s="68"/>
      <c r="G34" s="68"/>
      <c r="H34" s="68"/>
      <c r="L34" s="68"/>
    </row>
    <row r="35" spans="1:12" s="33" customFormat="1" x14ac:dyDescent="0.2">
      <c r="A35" s="10"/>
      <c r="B35" s="16"/>
      <c r="C35" s="45"/>
      <c r="D35" s="45"/>
      <c r="E35" s="6"/>
      <c r="F35" s="22"/>
      <c r="G35" s="22"/>
      <c r="H35" s="22"/>
      <c r="L35" s="69"/>
    </row>
    <row r="36" spans="1:12" s="33" customFormat="1" x14ac:dyDescent="0.2">
      <c r="A36" s="10" t="s">
        <v>37</v>
      </c>
      <c r="B36" s="17"/>
      <c r="C36" s="46"/>
      <c r="D36" s="46"/>
      <c r="E36" s="22"/>
      <c r="F36" s="68"/>
      <c r="G36" s="68"/>
      <c r="H36" s="68"/>
      <c r="L36" s="69"/>
    </row>
    <row r="37" spans="1:12" s="33" customFormat="1" ht="11.55" customHeight="1" x14ac:dyDescent="0.2">
      <c r="A37" s="22" t="s">
        <v>44</v>
      </c>
      <c r="B37" s="17"/>
      <c r="C37" s="131">
        <v>5968920</v>
      </c>
      <c r="D37" s="120">
        <v>0</v>
      </c>
      <c r="E37" s="22"/>
      <c r="F37" s="22"/>
      <c r="G37" s="22"/>
      <c r="H37" s="22"/>
      <c r="L37" s="22"/>
    </row>
    <row r="38" spans="1:12" s="33" customFormat="1" ht="11.55" customHeight="1" x14ac:dyDescent="0.2">
      <c r="A38" s="22" t="s">
        <v>38</v>
      </c>
      <c r="B38" s="17"/>
      <c r="C38" s="125">
        <v>80493</v>
      </c>
      <c r="D38" s="39">
        <v>243602</v>
      </c>
      <c r="E38" s="22"/>
      <c r="F38" s="22"/>
      <c r="G38" s="22"/>
      <c r="H38" s="22"/>
      <c r="L38" s="22"/>
    </row>
    <row r="39" spans="1:12" s="33" customFormat="1" ht="11.55" customHeight="1" thickBot="1" x14ac:dyDescent="0.25">
      <c r="A39" s="22" t="s">
        <v>39</v>
      </c>
      <c r="B39" s="17"/>
      <c r="C39" s="126">
        <v>315</v>
      </c>
      <c r="D39" s="39">
        <v>1402</v>
      </c>
      <c r="E39" s="6"/>
      <c r="F39" s="68"/>
      <c r="G39" s="68"/>
      <c r="H39" s="68"/>
      <c r="I39" s="22"/>
      <c r="J39" s="22"/>
      <c r="K39" s="22"/>
      <c r="L39" s="22"/>
    </row>
    <row r="40" spans="1:12" s="33" customFormat="1" ht="10.8" thickBot="1" x14ac:dyDescent="0.25">
      <c r="A40" s="10" t="s">
        <v>40</v>
      </c>
      <c r="B40" s="17"/>
      <c r="C40" s="42">
        <f>SUM(C37:C39)</f>
        <v>6049728</v>
      </c>
      <c r="D40" s="42">
        <f>SUM(D37:D39)</f>
        <v>245004</v>
      </c>
      <c r="E40" s="6"/>
      <c r="F40" s="22"/>
      <c r="G40" s="22"/>
      <c r="H40" s="22"/>
      <c r="I40" s="22"/>
      <c r="J40" s="68"/>
      <c r="K40" s="68"/>
      <c r="L40" s="22"/>
    </row>
    <row r="41" spans="1:12" s="33" customFormat="1" x14ac:dyDescent="0.2">
      <c r="A41" s="10"/>
      <c r="B41" s="17"/>
      <c r="C41" s="71"/>
      <c r="D41" s="71"/>
      <c r="E41" s="6"/>
      <c r="F41" s="22"/>
      <c r="G41" s="22"/>
      <c r="H41" s="22"/>
      <c r="I41" s="22"/>
      <c r="J41" s="68"/>
      <c r="K41" s="68"/>
      <c r="L41" s="22"/>
    </row>
    <row r="42" spans="1:12" s="33" customFormat="1" x14ac:dyDescent="0.2">
      <c r="A42" s="10" t="s">
        <v>41</v>
      </c>
      <c r="B42" s="17"/>
      <c r="C42" s="41"/>
      <c r="D42" s="41"/>
      <c r="E42" s="22"/>
      <c r="F42" s="68"/>
      <c r="G42" s="68"/>
      <c r="H42" s="68"/>
      <c r="I42" s="6"/>
      <c r="J42" s="69"/>
      <c r="K42" s="69"/>
      <c r="L42" s="69"/>
    </row>
    <row r="43" spans="1:12" s="33" customFormat="1" ht="11.55" customHeight="1" x14ac:dyDescent="0.2">
      <c r="A43" s="22" t="s">
        <v>42</v>
      </c>
      <c r="B43" s="17"/>
      <c r="C43" s="73">
        <v>43473851</v>
      </c>
      <c r="D43" s="73">
        <v>57958008</v>
      </c>
      <c r="E43" s="22"/>
      <c r="F43" s="68"/>
      <c r="G43" s="68"/>
      <c r="H43" s="68"/>
      <c r="I43" s="6"/>
      <c r="J43" s="22"/>
      <c r="K43" s="22"/>
      <c r="L43" s="22"/>
    </row>
    <row r="44" spans="1:12" s="33" customFormat="1" ht="11.55" customHeight="1" x14ac:dyDescent="0.2">
      <c r="A44" s="22" t="s">
        <v>43</v>
      </c>
      <c r="B44" s="17"/>
      <c r="C44" s="73">
        <v>0</v>
      </c>
      <c r="D44" s="73">
        <v>-120337</v>
      </c>
      <c r="E44" s="22"/>
      <c r="F44" s="68"/>
      <c r="G44" s="68"/>
      <c r="H44" s="68"/>
      <c r="I44" s="22"/>
      <c r="J44" s="68"/>
      <c r="K44" s="68"/>
      <c r="L44" s="68"/>
    </row>
    <row r="45" spans="1:12" s="33" customFormat="1" ht="11.55" customHeight="1" x14ac:dyDescent="0.2">
      <c r="A45" s="22" t="s">
        <v>38</v>
      </c>
      <c r="B45" s="16"/>
      <c r="C45" s="73">
        <v>156091</v>
      </c>
      <c r="D45" s="73">
        <v>153606</v>
      </c>
      <c r="E45" s="22"/>
      <c r="F45" s="22"/>
      <c r="G45" s="68"/>
      <c r="H45" s="22"/>
      <c r="I45" s="22"/>
      <c r="J45" s="68"/>
      <c r="K45" s="68"/>
      <c r="L45" s="68"/>
    </row>
    <row r="46" spans="1:12" s="33" customFormat="1" ht="11.55" customHeight="1" x14ac:dyDescent="0.2">
      <c r="A46" s="22" t="s">
        <v>44</v>
      </c>
      <c r="C46" s="73">
        <v>14265925</v>
      </c>
      <c r="D46" s="73">
        <v>11944120</v>
      </c>
      <c r="E46" s="22"/>
      <c r="F46" s="68"/>
      <c r="G46" s="68"/>
      <c r="H46" s="22"/>
      <c r="I46" s="22"/>
      <c r="J46" s="22"/>
      <c r="K46" s="68"/>
      <c r="L46" s="22"/>
    </row>
    <row r="47" spans="1:12" s="33" customFormat="1" ht="10.8" thickBot="1" x14ac:dyDescent="0.25">
      <c r="A47" s="22" t="s">
        <v>45</v>
      </c>
      <c r="C47" s="73">
        <v>375183</v>
      </c>
      <c r="D47" s="73">
        <v>328258</v>
      </c>
      <c r="E47" s="6"/>
      <c r="F47" s="68"/>
      <c r="G47" s="68"/>
      <c r="H47" s="68"/>
      <c r="I47" s="22"/>
      <c r="J47" s="68"/>
      <c r="K47" s="68"/>
      <c r="L47" s="22"/>
    </row>
    <row r="48" spans="1:12" s="33" customFormat="1" ht="10.8" thickBot="1" x14ac:dyDescent="0.25">
      <c r="A48" s="10" t="s">
        <v>46</v>
      </c>
      <c r="C48" s="74">
        <f>SUM(C43:C47)</f>
        <v>58271050</v>
      </c>
      <c r="D48" s="74">
        <f>SUM(D43:D47)</f>
        <v>70263655</v>
      </c>
      <c r="E48" s="6"/>
      <c r="F48" s="68"/>
      <c r="G48" s="68"/>
      <c r="H48" s="68"/>
      <c r="I48" s="22"/>
      <c r="J48" s="68"/>
      <c r="K48" s="68"/>
      <c r="L48" s="22"/>
    </row>
    <row r="49" spans="1:12" s="33" customFormat="1" ht="10.8" thickBot="1" x14ac:dyDescent="0.25">
      <c r="A49" s="10" t="s">
        <v>47</v>
      </c>
      <c r="C49" s="74">
        <f>C48+C40</f>
        <v>64320778</v>
      </c>
      <c r="D49" s="74">
        <f>D48+D40</f>
        <v>70508659</v>
      </c>
      <c r="E49" s="6"/>
      <c r="F49" s="68"/>
      <c r="G49" s="68"/>
      <c r="H49" s="68"/>
      <c r="I49" s="6"/>
      <c r="J49" s="69"/>
      <c r="K49" s="69"/>
      <c r="L49" s="69"/>
    </row>
    <row r="50" spans="1:12" s="33" customFormat="1" ht="10.8" thickBot="1" x14ac:dyDescent="0.25">
      <c r="A50" s="10"/>
      <c r="C50" s="75"/>
      <c r="D50" s="75"/>
      <c r="E50" s="6"/>
      <c r="F50" s="68"/>
      <c r="G50" s="68"/>
      <c r="H50" s="68"/>
      <c r="I50" s="6"/>
      <c r="J50" s="69"/>
      <c r="K50" s="69"/>
      <c r="L50" s="69"/>
    </row>
    <row r="51" spans="1:12" s="33" customFormat="1" ht="10.8" thickBot="1" x14ac:dyDescent="0.25">
      <c r="A51" s="10" t="s">
        <v>48</v>
      </c>
      <c r="C51" s="76">
        <f>C49+C34</f>
        <v>313946667</v>
      </c>
      <c r="D51" s="76">
        <f>D49+D34</f>
        <v>238846363</v>
      </c>
      <c r="I51" s="6"/>
      <c r="J51" s="69"/>
      <c r="K51" s="69"/>
      <c r="L51" s="69"/>
    </row>
    <row r="52" spans="1:12" s="33" customFormat="1" ht="10.8" thickTop="1" x14ac:dyDescent="0.2">
      <c r="C52" s="25"/>
      <c r="D52" s="25"/>
      <c r="I52" s="6"/>
      <c r="J52" s="69"/>
      <c r="K52" s="69"/>
      <c r="L52" s="69"/>
    </row>
    <row r="53" spans="1:12" s="33" customFormat="1" x14ac:dyDescent="0.2">
      <c r="C53" s="25"/>
      <c r="D53" s="25"/>
    </row>
    <row r="54" spans="1:12" s="33" customFormat="1" x14ac:dyDescent="0.2">
      <c r="C54" s="25"/>
      <c r="D54" s="25"/>
    </row>
    <row r="55" spans="1:12" x14ac:dyDescent="0.2">
      <c r="C55" s="25"/>
      <c r="D55" s="25"/>
    </row>
    <row r="56" spans="1:12" x14ac:dyDescent="0.2">
      <c r="C56" s="25"/>
      <c r="D56" s="25"/>
    </row>
    <row r="57" spans="1:12" x14ac:dyDescent="0.2">
      <c r="C57" s="25"/>
      <c r="D57" s="25"/>
    </row>
    <row r="58" spans="1:12" x14ac:dyDescent="0.2">
      <c r="C58" s="25"/>
      <c r="D58" s="25"/>
    </row>
    <row r="59" spans="1:12" x14ac:dyDescent="0.2">
      <c r="C59" s="25"/>
      <c r="D59" s="25"/>
    </row>
    <row r="60" spans="1:12" x14ac:dyDescent="0.2">
      <c r="C60" s="25"/>
      <c r="D60" s="25"/>
    </row>
    <row r="61" spans="1:12" x14ac:dyDescent="0.2">
      <c r="C61" s="25"/>
      <c r="D61" s="25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R37"/>
  <sheetViews>
    <sheetView showGridLines="0" zoomScaleNormal="100" workbookViewId="0">
      <selection activeCell="F24" sqref="F24"/>
    </sheetView>
  </sheetViews>
  <sheetFormatPr defaultColWidth="8.6640625" defaultRowHeight="10.199999999999999" x14ac:dyDescent="0.2"/>
  <cols>
    <col min="1" max="1" width="41.21875" style="8" bestFit="1" customWidth="1"/>
    <col min="2" max="2" width="2.44140625" style="27" bestFit="1" customWidth="1"/>
    <col min="3" max="6" width="25.21875" style="1" customWidth="1"/>
    <col min="7" max="7" width="13.44140625" style="1" customWidth="1"/>
    <col min="8" max="8" width="11" style="1" bestFit="1" customWidth="1"/>
    <col min="9" max="9" width="12.44140625" style="1" bestFit="1" customWidth="1"/>
    <col min="10" max="10" width="12.6640625" style="1" customWidth="1"/>
    <col min="11" max="13" width="8.6640625" style="26"/>
    <col min="14" max="14" width="55" style="26" bestFit="1" customWidth="1"/>
    <col min="15" max="18" width="12.33203125" style="26" customWidth="1"/>
    <col min="19" max="16384" width="8.6640625" style="26"/>
  </cols>
  <sheetData>
    <row r="1" spans="1:14" x14ac:dyDescent="0.2">
      <c r="A1" s="20" t="str">
        <f>SOFP!A1</f>
        <v>ROCA INDUSTRY HOLDINGROCK1 S.A.</v>
      </c>
    </row>
    <row r="2" spans="1:14" x14ac:dyDescent="0.2">
      <c r="A2" s="7" t="s">
        <v>79</v>
      </c>
    </row>
    <row r="4" spans="1:14" x14ac:dyDescent="0.2">
      <c r="B4" s="81" t="s">
        <v>104</v>
      </c>
      <c r="D4" s="2"/>
    </row>
    <row r="5" spans="1:14" x14ac:dyDescent="0.2">
      <c r="B5" s="32" t="s">
        <v>100</v>
      </c>
      <c r="D5" s="21"/>
    </row>
    <row r="7" spans="1:14" ht="10.8" thickBot="1" x14ac:dyDescent="0.25">
      <c r="C7" s="119" t="s">
        <v>77</v>
      </c>
      <c r="D7" s="119"/>
      <c r="E7" s="119"/>
      <c r="F7" s="119"/>
      <c r="G7" s="80"/>
      <c r="H7" s="80"/>
      <c r="I7" s="80"/>
      <c r="J7" s="80"/>
    </row>
    <row r="8" spans="1:14" s="33" customFormat="1" ht="21" thickBot="1" x14ac:dyDescent="0.25">
      <c r="A8" s="22"/>
      <c r="B8" s="51"/>
      <c r="C8" s="82" t="s">
        <v>33</v>
      </c>
      <c r="D8" s="82" t="s">
        <v>34</v>
      </c>
      <c r="E8" s="83" t="s">
        <v>52</v>
      </c>
      <c r="F8" s="82" t="s">
        <v>36</v>
      </c>
      <c r="G8" s="49"/>
      <c r="H8" s="49"/>
      <c r="I8" s="49"/>
      <c r="J8" s="49"/>
      <c r="N8" s="14"/>
    </row>
    <row r="9" spans="1:14" s="33" customFormat="1" x14ac:dyDescent="0.2">
      <c r="A9" s="22"/>
      <c r="B9" s="51"/>
      <c r="C9" s="87"/>
      <c r="D9" s="87"/>
      <c r="E9" s="88"/>
      <c r="F9" s="87"/>
      <c r="G9" s="49"/>
      <c r="H9" s="49"/>
      <c r="I9" s="49"/>
      <c r="J9" s="49"/>
      <c r="N9" s="14"/>
    </row>
    <row r="10" spans="1:14" s="36" customFormat="1" x14ac:dyDescent="0.2">
      <c r="A10" s="77" t="s">
        <v>105</v>
      </c>
      <c r="B10" s="91"/>
      <c r="C10" s="86">
        <v>176945730</v>
      </c>
      <c r="D10" s="86">
        <v>38</v>
      </c>
      <c r="E10" s="86">
        <v>-8608064</v>
      </c>
      <c r="F10" s="86">
        <f>SUM(C10:E10)</f>
        <v>168337704</v>
      </c>
      <c r="G10" s="92"/>
      <c r="H10" s="93"/>
      <c r="I10" s="93"/>
      <c r="J10" s="93"/>
    </row>
    <row r="11" spans="1:14" s="33" customFormat="1" x14ac:dyDescent="0.2">
      <c r="A11" s="126" t="s">
        <v>106</v>
      </c>
      <c r="B11" s="56"/>
      <c r="C11" s="79">
        <v>0</v>
      </c>
      <c r="D11" s="79">
        <v>0</v>
      </c>
      <c r="E11" s="79">
        <f>SOCI!C29</f>
        <v>9765184</v>
      </c>
      <c r="F11" s="79">
        <f t="shared" ref="F11:F12" si="0">SUM(C11:E11)</f>
        <v>9765184</v>
      </c>
      <c r="G11" s="63"/>
      <c r="H11" s="63"/>
      <c r="I11" s="63"/>
      <c r="J11" s="63"/>
    </row>
    <row r="12" spans="1:14" s="36" customFormat="1" x14ac:dyDescent="0.2">
      <c r="A12" s="77" t="s">
        <v>49</v>
      </c>
      <c r="B12" s="85"/>
      <c r="C12" s="86">
        <f>C11</f>
        <v>0</v>
      </c>
      <c r="D12" s="86">
        <f t="shared" ref="D12" si="1">D11</f>
        <v>0</v>
      </c>
      <c r="E12" s="86">
        <f t="shared" ref="E12" si="2">E11</f>
        <v>9765184</v>
      </c>
      <c r="F12" s="86">
        <f t="shared" si="0"/>
        <v>9765184</v>
      </c>
      <c r="G12" s="5"/>
      <c r="H12" s="5"/>
      <c r="I12" s="5"/>
      <c r="J12" s="5"/>
    </row>
    <row r="13" spans="1:14" s="33" customFormat="1" x14ac:dyDescent="0.2">
      <c r="A13" s="6"/>
      <c r="B13" s="51"/>
      <c r="C13" s="79"/>
      <c r="D13" s="79"/>
      <c r="E13" s="79"/>
      <c r="F13" s="79"/>
      <c r="G13" s="4"/>
      <c r="H13" s="4"/>
      <c r="I13" s="4"/>
      <c r="J13" s="4"/>
    </row>
    <row r="14" spans="1:14" s="33" customFormat="1" x14ac:dyDescent="0.2">
      <c r="A14" s="6" t="s">
        <v>50</v>
      </c>
      <c r="B14" s="51"/>
      <c r="C14" s="79"/>
      <c r="D14" s="79"/>
      <c r="E14" s="79"/>
      <c r="F14" s="79"/>
      <c r="G14" s="4"/>
      <c r="H14" s="4"/>
      <c r="I14" s="4"/>
      <c r="J14" s="4"/>
    </row>
    <row r="15" spans="1:14" s="33" customFormat="1" x14ac:dyDescent="0.2">
      <c r="A15" s="22" t="s">
        <v>83</v>
      </c>
      <c r="B15" s="51"/>
      <c r="C15" s="79">
        <v>71726490</v>
      </c>
      <c r="D15" s="79">
        <v>6</v>
      </c>
      <c r="E15" s="79">
        <v>0</v>
      </c>
      <c r="F15" s="79">
        <f t="shared" ref="F15:F17" si="3">SUM(C15:E15)</f>
        <v>71726496</v>
      </c>
      <c r="G15" s="4"/>
      <c r="H15" s="4"/>
      <c r="I15" s="4"/>
      <c r="J15" s="4"/>
    </row>
    <row r="16" spans="1:14" s="33" customFormat="1" x14ac:dyDescent="0.2">
      <c r="A16" s="22" t="s">
        <v>51</v>
      </c>
      <c r="B16" s="51"/>
      <c r="C16" s="79">
        <v>0</v>
      </c>
      <c r="D16" s="79">
        <v>0</v>
      </c>
      <c r="E16" s="79">
        <v>-203495</v>
      </c>
      <c r="F16" s="79">
        <f t="shared" si="3"/>
        <v>-203495</v>
      </c>
      <c r="G16" s="5"/>
      <c r="H16" s="5"/>
      <c r="I16" s="5"/>
      <c r="J16" s="5"/>
    </row>
    <row r="17" spans="1:18" s="36" customFormat="1" ht="10.8" thickBot="1" x14ac:dyDescent="0.25">
      <c r="A17" s="78" t="s">
        <v>107</v>
      </c>
      <c r="B17" s="85"/>
      <c r="C17" s="89">
        <f>C10+C12+SUM(C15:C16)</f>
        <v>248672220</v>
      </c>
      <c r="D17" s="89">
        <f>D10+D12+SUM(D15:D16)</f>
        <v>44</v>
      </c>
      <c r="E17" s="89">
        <f>E10+E12+SUM(E15:E16)</f>
        <v>953625</v>
      </c>
      <c r="F17" s="89">
        <f t="shared" si="3"/>
        <v>249625889</v>
      </c>
      <c r="G17" s="90"/>
      <c r="H17" s="90"/>
      <c r="I17" s="90"/>
      <c r="J17" s="90"/>
    </row>
    <row r="18" spans="1:18" s="33" customFormat="1" x14ac:dyDescent="0.2">
      <c r="A18" s="6"/>
      <c r="B18" s="51"/>
      <c r="C18" s="79"/>
      <c r="D18" s="79"/>
      <c r="E18" s="79"/>
      <c r="F18" s="79"/>
      <c r="G18" s="52"/>
      <c r="H18" s="52"/>
      <c r="I18" s="52"/>
      <c r="J18" s="52"/>
    </row>
    <row r="19" spans="1:18" s="33" customFormat="1" ht="10.8" thickBot="1" x14ac:dyDescent="0.25">
      <c r="A19" s="6"/>
      <c r="B19" s="51"/>
      <c r="C19" s="119" t="s">
        <v>77</v>
      </c>
      <c r="D19" s="119"/>
      <c r="E19" s="119"/>
      <c r="F19" s="119"/>
      <c r="G19" s="52"/>
      <c r="H19" s="52"/>
      <c r="I19" s="52"/>
      <c r="J19" s="52"/>
    </row>
    <row r="20" spans="1:18" s="33" customFormat="1" ht="21" thickBot="1" x14ac:dyDescent="0.25">
      <c r="A20" s="6"/>
      <c r="B20" s="51"/>
      <c r="C20" s="82" t="s">
        <v>33</v>
      </c>
      <c r="D20" s="82" t="s">
        <v>34</v>
      </c>
      <c r="E20" s="83" t="s">
        <v>52</v>
      </c>
      <c r="F20" s="82" t="s">
        <v>36</v>
      </c>
      <c r="G20" s="52"/>
      <c r="H20" s="52"/>
      <c r="I20" s="52"/>
      <c r="J20" s="52"/>
    </row>
    <row r="21" spans="1:18" s="33" customFormat="1" x14ac:dyDescent="0.2">
      <c r="A21" s="6"/>
      <c r="B21" s="51"/>
      <c r="C21" s="87"/>
      <c r="D21" s="87"/>
      <c r="E21" s="88"/>
      <c r="F21" s="87"/>
      <c r="G21" s="52"/>
      <c r="H21" s="52"/>
      <c r="I21" s="52"/>
      <c r="J21" s="52"/>
    </row>
    <row r="22" spans="1:18" s="33" customFormat="1" x14ac:dyDescent="0.2">
      <c r="A22" s="77" t="s">
        <v>108</v>
      </c>
      <c r="B22" s="49"/>
      <c r="C22" s="86">
        <v>176945730</v>
      </c>
      <c r="D22" s="86">
        <v>38</v>
      </c>
      <c r="E22" s="86">
        <v>-11689077</v>
      </c>
      <c r="F22" s="86">
        <f t="shared" ref="F22:F24" si="4">SUM(C22:E22)</f>
        <v>165256691</v>
      </c>
      <c r="G22" s="4"/>
      <c r="H22" s="4"/>
      <c r="I22" s="4"/>
      <c r="J22" s="4"/>
    </row>
    <row r="23" spans="1:18" s="33" customFormat="1" x14ac:dyDescent="0.2">
      <c r="A23" s="22" t="s">
        <v>84</v>
      </c>
      <c r="B23" s="56"/>
      <c r="C23" s="79">
        <v>0</v>
      </c>
      <c r="D23" s="79">
        <v>0</v>
      </c>
      <c r="E23" s="79">
        <v>3263993</v>
      </c>
      <c r="F23" s="79">
        <f t="shared" ref="F23" si="5">SUM(C23:E23)</f>
        <v>3263993</v>
      </c>
      <c r="G23" s="4"/>
      <c r="H23" s="4"/>
      <c r="I23" s="4"/>
      <c r="J23" s="4"/>
    </row>
    <row r="24" spans="1:18" s="36" customFormat="1" x14ac:dyDescent="0.2">
      <c r="A24" s="77" t="s">
        <v>49</v>
      </c>
      <c r="B24" s="49"/>
      <c r="C24" s="86">
        <f t="shared" ref="C24:D24" si="6">C23</f>
        <v>0</v>
      </c>
      <c r="D24" s="86">
        <f t="shared" si="6"/>
        <v>0</v>
      </c>
      <c r="E24" s="86">
        <f t="shared" ref="E24" si="7">E23</f>
        <v>3263993</v>
      </c>
      <c r="F24" s="86">
        <f t="shared" si="4"/>
        <v>3263993</v>
      </c>
      <c r="G24" s="5"/>
      <c r="H24" s="5"/>
      <c r="I24" s="5"/>
      <c r="J24" s="5"/>
      <c r="L24" s="10"/>
    </row>
    <row r="25" spans="1:18" s="33" customFormat="1" x14ac:dyDescent="0.2">
      <c r="A25" s="6"/>
      <c r="B25" s="49"/>
      <c r="C25" s="79"/>
      <c r="D25" s="79"/>
      <c r="E25" s="79"/>
      <c r="F25" s="79"/>
      <c r="G25" s="4"/>
      <c r="H25" s="4"/>
      <c r="I25" s="4"/>
      <c r="J25" s="4"/>
      <c r="L25" s="24"/>
    </row>
    <row r="26" spans="1:18" s="33" customFormat="1" x14ac:dyDescent="0.2">
      <c r="A26" s="6" t="s">
        <v>50</v>
      </c>
      <c r="B26" s="49"/>
      <c r="C26" s="79"/>
      <c r="D26" s="79"/>
      <c r="E26" s="79"/>
      <c r="F26" s="79"/>
      <c r="G26" s="4"/>
      <c r="H26" s="4"/>
      <c r="I26" s="4"/>
      <c r="J26" s="4"/>
      <c r="L26" s="30"/>
    </row>
    <row r="27" spans="1:18" s="33" customFormat="1" x14ac:dyDescent="0.2">
      <c r="A27" s="22" t="s">
        <v>51</v>
      </c>
      <c r="B27" s="49"/>
      <c r="C27" s="79">
        <v>0</v>
      </c>
      <c r="D27" s="79">
        <v>0</v>
      </c>
      <c r="E27" s="79">
        <v>-182980</v>
      </c>
      <c r="F27" s="79">
        <f t="shared" ref="F27" si="8">SUM(C27:E27)</f>
        <v>-182980</v>
      </c>
      <c r="G27" s="4"/>
      <c r="H27" s="4"/>
      <c r="I27" s="4"/>
      <c r="J27" s="4"/>
      <c r="L27" s="24"/>
    </row>
    <row r="28" spans="1:18" s="36" customFormat="1" ht="10.8" thickBot="1" x14ac:dyDescent="0.25">
      <c r="A28" s="78" t="s">
        <v>109</v>
      </c>
      <c r="B28" s="49"/>
      <c r="C28" s="89">
        <f>C22+C24+SUM(C27:C27)</f>
        <v>176945730</v>
      </c>
      <c r="D28" s="89">
        <f>D22+D24+SUM(D27:D27)</f>
        <v>38</v>
      </c>
      <c r="E28" s="89">
        <f>E22+E24+SUM(E27:E27)</f>
        <v>-8608064</v>
      </c>
      <c r="F28" s="89">
        <f t="shared" ref="F28" si="9">SUM(C28:E28)</f>
        <v>168337704</v>
      </c>
      <c r="G28" s="5"/>
      <c r="H28" s="5"/>
      <c r="I28" s="5"/>
      <c r="J28" s="5"/>
      <c r="L28" s="10"/>
    </row>
    <row r="29" spans="1:18" s="33" customFormat="1" x14ac:dyDescent="0.2">
      <c r="A29" s="6"/>
      <c r="B29" s="49"/>
      <c r="C29" s="79"/>
      <c r="D29" s="79"/>
      <c r="E29" s="79"/>
      <c r="F29" s="79"/>
      <c r="G29" s="4"/>
      <c r="H29" s="4"/>
      <c r="I29" s="4"/>
      <c r="J29" s="4"/>
      <c r="L29" s="24"/>
    </row>
    <row r="30" spans="1:18" s="33" customFormat="1" x14ac:dyDescent="0.2">
      <c r="A30" s="48"/>
      <c r="B30" s="49"/>
      <c r="C30" s="4"/>
      <c r="D30" s="4"/>
      <c r="E30" s="4"/>
      <c r="F30" s="4"/>
      <c r="G30" s="4"/>
      <c r="H30" s="4"/>
      <c r="I30" s="4"/>
      <c r="J30" s="4"/>
      <c r="N30" s="22"/>
      <c r="O30" s="22"/>
      <c r="P30" s="22"/>
      <c r="Q30" s="22"/>
      <c r="R30" s="68"/>
    </row>
    <row r="31" spans="1:18" s="33" customFormat="1" x14ac:dyDescent="0.2">
      <c r="A31" s="48"/>
      <c r="B31" s="49"/>
      <c r="C31" s="4"/>
      <c r="D31" s="4"/>
      <c r="E31" s="4"/>
      <c r="F31" s="4"/>
      <c r="G31" s="4"/>
      <c r="H31" s="4"/>
      <c r="I31" s="4"/>
      <c r="J31" s="4"/>
      <c r="N31" s="22"/>
      <c r="O31" s="68"/>
      <c r="P31" s="22"/>
      <c r="Q31" s="22"/>
      <c r="R31" s="69"/>
    </row>
    <row r="32" spans="1:18" s="33" customFormat="1" x14ac:dyDescent="0.2">
      <c r="A32" s="48"/>
      <c r="B32" s="49"/>
      <c r="C32" s="4"/>
      <c r="D32" s="4"/>
      <c r="E32" s="4"/>
      <c r="F32" s="4"/>
      <c r="G32" s="4"/>
      <c r="H32" s="4"/>
      <c r="I32" s="4"/>
      <c r="J32" s="4"/>
      <c r="N32" s="22"/>
      <c r="O32" s="22"/>
      <c r="P32" s="22"/>
      <c r="Q32" s="22"/>
      <c r="R32" s="69"/>
    </row>
    <row r="33" spans="1:18" s="33" customFormat="1" x14ac:dyDescent="0.2">
      <c r="A33" s="37"/>
      <c r="B33" s="49"/>
      <c r="C33" s="5"/>
      <c r="D33" s="5"/>
      <c r="E33" s="5"/>
      <c r="F33" s="5"/>
      <c r="G33" s="5"/>
      <c r="H33" s="5"/>
      <c r="I33" s="5"/>
      <c r="J33" s="5"/>
      <c r="N33" s="6"/>
      <c r="O33" s="69"/>
      <c r="P33" s="6"/>
      <c r="Q33" s="6"/>
      <c r="R33" s="22"/>
    </row>
    <row r="34" spans="1:18" s="33" customFormat="1" x14ac:dyDescent="0.2">
      <c r="B34" s="48"/>
      <c r="C34" s="47"/>
      <c r="D34" s="47"/>
      <c r="E34" s="47"/>
      <c r="F34" s="47"/>
      <c r="G34" s="47"/>
      <c r="H34" s="47"/>
      <c r="I34" s="47"/>
      <c r="J34" s="47"/>
    </row>
    <row r="35" spans="1:18" s="33" customFormat="1" x14ac:dyDescent="0.2">
      <c r="B35" s="48"/>
      <c r="C35" s="47"/>
      <c r="D35" s="47"/>
      <c r="E35" s="47"/>
      <c r="F35" s="47"/>
      <c r="G35" s="47"/>
      <c r="H35" s="47"/>
      <c r="I35" s="47"/>
      <c r="J35" s="47"/>
    </row>
    <row r="37" spans="1:18" x14ac:dyDescent="0.2">
      <c r="C37" s="26"/>
      <c r="D37" s="26"/>
      <c r="E37" s="26"/>
      <c r="F37" s="26"/>
      <c r="G37" s="26"/>
      <c r="H37" s="26"/>
      <c r="I37" s="26"/>
      <c r="J37" s="26"/>
    </row>
  </sheetData>
  <mergeCells count="2">
    <mergeCell ref="C7:F7"/>
    <mergeCell ref="C19:F19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53"/>
  <sheetViews>
    <sheetView showGridLines="0" zoomScaleNormal="100" workbookViewId="0">
      <pane xSplit="1" ySplit="8" topLeftCell="B28" activePane="bottomRight" state="frozen"/>
      <selection activeCell="C16" sqref="C16"/>
      <selection pane="topRight" activeCell="C16" sqref="C16"/>
      <selection pane="bottomLeft" activeCell="C16" sqref="C16"/>
      <selection pane="bottomRight" activeCell="D57" sqref="D57"/>
    </sheetView>
  </sheetViews>
  <sheetFormatPr defaultColWidth="8.6640625" defaultRowHeight="10.199999999999999" x14ac:dyDescent="0.2"/>
  <cols>
    <col min="1" max="1" width="43.5546875" style="8" customWidth="1"/>
    <col min="2" max="2" width="4.33203125" style="26" bestFit="1" customWidth="1"/>
    <col min="3" max="4" width="18.77734375" style="101" customWidth="1"/>
    <col min="5" max="5" width="8.6640625" style="26"/>
    <col min="6" max="6" width="8.77734375" style="26" bestFit="1" customWidth="1"/>
    <col min="7" max="7" width="8.6640625" style="26"/>
    <col min="8" max="8" width="10.5546875" style="26" bestFit="1" customWidth="1"/>
    <col min="9" max="9" width="11.6640625" style="26" bestFit="1" customWidth="1"/>
    <col min="10" max="16384" width="8.6640625" style="26"/>
  </cols>
  <sheetData>
    <row r="1" spans="1:9" x14ac:dyDescent="0.2">
      <c r="A1" s="23" t="str">
        <f>SOFP!A1</f>
        <v>ROCA INDUSTRY HOLDINGROCK1 S.A.</v>
      </c>
    </row>
    <row r="2" spans="1:9" x14ac:dyDescent="0.2">
      <c r="A2" s="7" t="s">
        <v>79</v>
      </c>
    </row>
    <row r="4" spans="1:9" x14ac:dyDescent="0.2">
      <c r="B4" s="14" t="s">
        <v>111</v>
      </c>
    </row>
    <row r="5" spans="1:9" x14ac:dyDescent="0.2">
      <c r="B5" s="32" t="s">
        <v>110</v>
      </c>
    </row>
    <row r="6" spans="1:9" x14ac:dyDescent="0.2">
      <c r="B6" s="15"/>
    </row>
    <row r="7" spans="1:9" x14ac:dyDescent="0.2">
      <c r="C7" s="102"/>
      <c r="D7" s="102"/>
    </row>
    <row r="8" spans="1:9" ht="10.8" thickBot="1" x14ac:dyDescent="0.25">
      <c r="A8" s="13"/>
      <c r="B8" s="10"/>
      <c r="C8" s="128">
        <v>2024</v>
      </c>
      <c r="D8" s="128">
        <v>2023</v>
      </c>
    </row>
    <row r="9" spans="1:9" s="33" customFormat="1" ht="10.8" thickTop="1" x14ac:dyDescent="0.2">
      <c r="A9" s="18"/>
      <c r="B9" s="16"/>
      <c r="C9" s="103"/>
      <c r="D9" s="103"/>
      <c r="F9" s="14"/>
      <c r="G9" s="14"/>
      <c r="H9" s="14"/>
    </row>
    <row r="10" spans="1:9" s="33" customFormat="1" x14ac:dyDescent="0.2">
      <c r="A10" s="6" t="s">
        <v>112</v>
      </c>
      <c r="B10" s="36"/>
      <c r="C10" s="129">
        <v>9765630</v>
      </c>
      <c r="D10" s="129">
        <v>3263618</v>
      </c>
      <c r="F10" s="26"/>
      <c r="G10" s="100"/>
      <c r="H10" s="95"/>
      <c r="I10" s="96"/>
    </row>
    <row r="11" spans="1:9" s="33" customFormat="1" x14ac:dyDescent="0.2">
      <c r="A11" s="22" t="s">
        <v>53</v>
      </c>
      <c r="C11" s="79"/>
      <c r="D11" s="79"/>
      <c r="F11" s="26"/>
      <c r="G11" s="97"/>
      <c r="H11" s="98"/>
      <c r="I11" s="26"/>
    </row>
    <row r="12" spans="1:9" s="33" customFormat="1" x14ac:dyDescent="0.2">
      <c r="A12" s="22" t="s">
        <v>54</v>
      </c>
      <c r="C12" s="130">
        <v>168607</v>
      </c>
      <c r="D12" s="130">
        <v>214163</v>
      </c>
      <c r="F12" s="26"/>
      <c r="G12" s="94"/>
      <c r="H12" s="99"/>
      <c r="I12" s="39"/>
    </row>
    <row r="13" spans="1:9" s="33" customFormat="1" x14ac:dyDescent="0.2">
      <c r="A13" s="22" t="s">
        <v>113</v>
      </c>
      <c r="C13" s="130">
        <v>-8720542</v>
      </c>
      <c r="D13" s="130">
        <v>-3665000</v>
      </c>
      <c r="F13" s="26"/>
      <c r="G13" s="94"/>
      <c r="H13" s="99"/>
      <c r="I13" s="39"/>
    </row>
    <row r="14" spans="1:9" s="48" customFormat="1" x14ac:dyDescent="0.2">
      <c r="A14" s="51" t="s">
        <v>55</v>
      </c>
      <c r="C14" s="130">
        <v>-5831126</v>
      </c>
      <c r="D14" s="130">
        <v>-1500000</v>
      </c>
      <c r="F14" s="121"/>
      <c r="G14" s="122"/>
      <c r="H14" s="123"/>
      <c r="I14" s="124"/>
    </row>
    <row r="15" spans="1:9" s="33" customFormat="1" x14ac:dyDescent="0.2">
      <c r="A15" s="22" t="s">
        <v>56</v>
      </c>
      <c r="C15" s="130">
        <v>-1086</v>
      </c>
      <c r="D15" s="130">
        <v>-1086</v>
      </c>
      <c r="F15" s="26"/>
      <c r="G15" s="94"/>
      <c r="H15" s="99"/>
      <c r="I15" s="41"/>
    </row>
    <row r="16" spans="1:9" s="33" customFormat="1" x14ac:dyDescent="0.2">
      <c r="A16" s="22" t="s">
        <v>57</v>
      </c>
      <c r="C16" s="130">
        <v>-4819061</v>
      </c>
      <c r="D16" s="130">
        <v>-5073384</v>
      </c>
      <c r="F16" s="17"/>
      <c r="G16" s="94"/>
      <c r="H16" s="99"/>
      <c r="I16" s="39"/>
    </row>
    <row r="17" spans="1:9" s="33" customFormat="1" x14ac:dyDescent="0.2">
      <c r="A17" s="22" t="s">
        <v>58</v>
      </c>
      <c r="C17" s="130">
        <v>1826994</v>
      </c>
      <c r="D17" s="130">
        <v>631026</v>
      </c>
      <c r="F17" s="17"/>
      <c r="G17" s="94"/>
      <c r="H17" s="99"/>
      <c r="I17" s="39"/>
    </row>
    <row r="18" spans="1:9" s="33" customFormat="1" x14ac:dyDescent="0.2">
      <c r="A18" s="22" t="s">
        <v>86</v>
      </c>
      <c r="C18" s="130">
        <v>87729</v>
      </c>
      <c r="D18" s="130">
        <v>-260655</v>
      </c>
      <c r="F18" s="16"/>
      <c r="G18" s="94"/>
      <c r="H18" s="99"/>
      <c r="I18" s="41"/>
    </row>
    <row r="19" spans="1:9" s="33" customFormat="1" x14ac:dyDescent="0.2">
      <c r="A19" s="22"/>
      <c r="C19" s="79"/>
      <c r="D19" s="79"/>
      <c r="F19" s="16"/>
      <c r="G19" s="94"/>
      <c r="H19" s="99"/>
      <c r="I19" s="41"/>
    </row>
    <row r="20" spans="1:9" s="33" customFormat="1" x14ac:dyDescent="0.2">
      <c r="A20" s="7" t="s">
        <v>59</v>
      </c>
      <c r="C20" s="79"/>
      <c r="D20" s="79"/>
      <c r="F20" s="26"/>
      <c r="G20" s="97"/>
      <c r="H20" s="98"/>
      <c r="I20" s="26"/>
    </row>
    <row r="21" spans="1:9" s="33" customFormat="1" x14ac:dyDescent="0.2">
      <c r="A21" s="126" t="s">
        <v>114</v>
      </c>
      <c r="C21" s="130">
        <v>-1838049</v>
      </c>
      <c r="D21" s="130">
        <v>104845</v>
      </c>
      <c r="F21" s="26"/>
      <c r="G21" s="97"/>
      <c r="H21" s="98"/>
      <c r="I21" s="26"/>
    </row>
    <row r="22" spans="1:9" s="33" customFormat="1" x14ac:dyDescent="0.2">
      <c r="A22" s="126" t="s">
        <v>115</v>
      </c>
      <c r="C22" s="79">
        <v>2411429</v>
      </c>
      <c r="D22" s="130">
        <v>-866122</v>
      </c>
      <c r="F22" s="26"/>
      <c r="G22" s="94"/>
      <c r="H22" s="99"/>
      <c r="I22" s="39"/>
    </row>
    <row r="23" spans="1:9" s="33" customFormat="1" x14ac:dyDescent="0.2">
      <c r="A23" s="126" t="s">
        <v>116</v>
      </c>
      <c r="C23" s="130">
        <v>-182307</v>
      </c>
      <c r="D23" s="130">
        <v>-36852</v>
      </c>
      <c r="F23" s="26"/>
      <c r="G23" s="94"/>
      <c r="H23" s="99"/>
      <c r="I23" s="39"/>
    </row>
    <row r="24" spans="1:9" s="33" customFormat="1" x14ac:dyDescent="0.2">
      <c r="A24" s="6" t="s">
        <v>60</v>
      </c>
      <c r="B24" s="36"/>
      <c r="C24" s="106">
        <f>SUM(C10:C23)</f>
        <v>-7131782</v>
      </c>
      <c r="D24" s="118">
        <f>SUM(D10:D23)</f>
        <v>-7189447</v>
      </c>
      <c r="F24" s="26"/>
      <c r="G24" s="94"/>
      <c r="H24" s="99"/>
      <c r="I24" s="39"/>
    </row>
    <row r="25" spans="1:9" s="33" customFormat="1" x14ac:dyDescent="0.2">
      <c r="A25" s="6"/>
      <c r="B25" s="36"/>
      <c r="C25" s="84"/>
      <c r="D25" s="84"/>
      <c r="F25" s="26"/>
      <c r="G25" s="94"/>
      <c r="H25" s="99"/>
      <c r="I25" s="39"/>
    </row>
    <row r="26" spans="1:9" s="33" customFormat="1" x14ac:dyDescent="0.2">
      <c r="A26" s="22" t="s">
        <v>61</v>
      </c>
      <c r="C26" s="130">
        <v>-456115</v>
      </c>
      <c r="D26" s="130">
        <v>-46387</v>
      </c>
      <c r="F26" s="26"/>
      <c r="G26" s="94"/>
      <c r="H26" s="99"/>
      <c r="I26" s="39"/>
    </row>
    <row r="27" spans="1:9" s="33" customFormat="1" x14ac:dyDescent="0.2">
      <c r="A27" s="22" t="s">
        <v>62</v>
      </c>
      <c r="C27" s="130">
        <v>6800000</v>
      </c>
      <c r="D27" s="130">
        <v>4542636</v>
      </c>
      <c r="F27" s="26"/>
      <c r="G27" s="94"/>
      <c r="H27" s="99"/>
      <c r="I27" s="39"/>
    </row>
    <row r="28" spans="1:9" s="33" customFormat="1" x14ac:dyDescent="0.2">
      <c r="A28" s="22" t="s">
        <v>63</v>
      </c>
      <c r="C28" s="104">
        <v>0</v>
      </c>
      <c r="D28" s="130">
        <v>-131509</v>
      </c>
      <c r="F28" s="26"/>
      <c r="G28" s="94"/>
      <c r="H28" s="99"/>
      <c r="I28" s="39"/>
    </row>
    <row r="29" spans="1:9" s="33" customFormat="1" ht="10.8" thickBot="1" x14ac:dyDescent="0.25">
      <c r="A29" s="6" t="s">
        <v>92</v>
      </c>
      <c r="B29" s="36"/>
      <c r="C29" s="105">
        <f>SUM(C24:C28)</f>
        <v>-787897</v>
      </c>
      <c r="D29" s="105">
        <f>SUM(D24:D28)</f>
        <v>-2824707</v>
      </c>
      <c r="F29" s="26"/>
      <c r="G29" s="94"/>
      <c r="H29" s="99"/>
      <c r="I29" s="39"/>
    </row>
    <row r="30" spans="1:9" s="33" customFormat="1" ht="10.8" thickTop="1" x14ac:dyDescent="0.2">
      <c r="A30" s="22"/>
      <c r="C30" s="79"/>
      <c r="D30" s="79"/>
      <c r="F30" s="26"/>
      <c r="G30" s="94"/>
      <c r="H30" s="99"/>
      <c r="I30" s="39"/>
    </row>
    <row r="31" spans="1:9" s="33" customFormat="1" x14ac:dyDescent="0.2">
      <c r="A31" s="6" t="s">
        <v>64</v>
      </c>
      <c r="B31" s="36"/>
      <c r="C31" s="84"/>
      <c r="D31" s="84"/>
      <c r="F31" s="26"/>
      <c r="G31" s="94"/>
      <c r="H31" s="99"/>
      <c r="I31" s="39"/>
    </row>
    <row r="32" spans="1:9" s="33" customFormat="1" x14ac:dyDescent="0.2">
      <c r="A32" s="22" t="s">
        <v>65</v>
      </c>
      <c r="C32" s="130">
        <v>-30000000</v>
      </c>
      <c r="D32" s="130">
        <v>-4979500</v>
      </c>
      <c r="F32" s="26"/>
      <c r="G32" s="94"/>
      <c r="H32" s="99"/>
      <c r="I32" s="39"/>
    </row>
    <row r="33" spans="1:9" s="33" customFormat="1" x14ac:dyDescent="0.2">
      <c r="A33" s="22" t="s">
        <v>66</v>
      </c>
      <c r="C33" s="130">
        <v>-31872</v>
      </c>
      <c r="D33" s="130">
        <v>-12369</v>
      </c>
      <c r="F33" s="26"/>
      <c r="G33" s="94"/>
      <c r="H33" s="99"/>
      <c r="I33" s="39"/>
    </row>
    <row r="34" spans="1:9" s="33" customFormat="1" x14ac:dyDescent="0.2">
      <c r="A34" s="22" t="s">
        <v>87</v>
      </c>
      <c r="C34" s="130">
        <v>-2408</v>
      </c>
      <c r="D34" s="130">
        <v>-4882</v>
      </c>
      <c r="F34" s="26"/>
      <c r="G34" s="94"/>
      <c r="H34" s="99"/>
      <c r="I34" s="39"/>
    </row>
    <row r="35" spans="1:9" s="33" customFormat="1" x14ac:dyDescent="0.2">
      <c r="A35" s="22" t="s">
        <v>67</v>
      </c>
      <c r="C35" s="130">
        <v>1592487</v>
      </c>
      <c r="D35" s="130">
        <v>814207</v>
      </c>
      <c r="F35" s="26"/>
      <c r="G35" s="94"/>
      <c r="H35" s="99"/>
      <c r="I35" s="39"/>
    </row>
    <row r="36" spans="1:9" s="33" customFormat="1" ht="10.8" thickBot="1" x14ac:dyDescent="0.25">
      <c r="A36" s="6" t="s">
        <v>91</v>
      </c>
      <c r="B36" s="36"/>
      <c r="C36" s="105">
        <f>SUM(C32:C35)</f>
        <v>-28441793</v>
      </c>
      <c r="D36" s="105">
        <f>SUM(D32:D35)</f>
        <v>-4182544</v>
      </c>
      <c r="F36" s="26"/>
      <c r="G36" s="94"/>
      <c r="H36" s="99"/>
      <c r="I36" s="39"/>
    </row>
    <row r="37" spans="1:9" s="33" customFormat="1" ht="10.8" thickTop="1" x14ac:dyDescent="0.2">
      <c r="A37" s="6"/>
      <c r="B37" s="36"/>
      <c r="C37" s="84"/>
      <c r="D37" s="84"/>
      <c r="F37" s="26"/>
      <c r="G37" s="94"/>
      <c r="H37" s="99"/>
      <c r="I37" s="39"/>
    </row>
    <row r="38" spans="1:9" s="33" customFormat="1" x14ac:dyDescent="0.2">
      <c r="A38" s="6" t="s">
        <v>68</v>
      </c>
      <c r="B38" s="36"/>
      <c r="C38" s="84"/>
      <c r="D38" s="84"/>
      <c r="F38" s="26"/>
      <c r="G38" s="94"/>
      <c r="H38" s="99"/>
      <c r="I38" s="39"/>
    </row>
    <row r="39" spans="1:9" s="33" customFormat="1" x14ac:dyDescent="0.2">
      <c r="A39" s="22" t="s">
        <v>69</v>
      </c>
      <c r="C39" s="79">
        <v>10970860</v>
      </c>
      <c r="D39" s="79">
        <v>12917200</v>
      </c>
      <c r="F39" s="26"/>
      <c r="G39" s="94"/>
      <c r="H39" s="99"/>
      <c r="I39" s="39"/>
    </row>
    <row r="40" spans="1:9" s="33" customFormat="1" x14ac:dyDescent="0.2">
      <c r="A40" s="22" t="s">
        <v>70</v>
      </c>
      <c r="C40" s="79">
        <v>-4376360</v>
      </c>
      <c r="D40" s="79">
        <v>-13867160</v>
      </c>
      <c r="F40" s="26"/>
      <c r="G40" s="94"/>
      <c r="H40" s="99"/>
      <c r="I40" s="39"/>
    </row>
    <row r="41" spans="1:9" s="33" customFormat="1" x14ac:dyDescent="0.2">
      <c r="A41" s="22" t="s">
        <v>117</v>
      </c>
      <c r="C41" s="79">
        <v>0</v>
      </c>
      <c r="D41" s="79">
        <v>-4938200</v>
      </c>
      <c r="F41" s="26"/>
      <c r="G41" s="94"/>
      <c r="H41" s="99"/>
      <c r="I41" s="39"/>
    </row>
    <row r="42" spans="1:9" s="33" customFormat="1" x14ac:dyDescent="0.2">
      <c r="A42" s="22" t="s">
        <v>71</v>
      </c>
      <c r="C42" s="79">
        <v>8289658</v>
      </c>
      <c r="D42" s="79">
        <v>11879980</v>
      </c>
      <c r="F42" s="26"/>
      <c r="G42" s="94"/>
      <c r="H42" s="99"/>
      <c r="I42" s="39"/>
    </row>
    <row r="43" spans="1:9" s="33" customFormat="1" x14ac:dyDescent="0.2">
      <c r="A43" s="33" t="s">
        <v>88</v>
      </c>
      <c r="C43" s="79">
        <v>15313720</v>
      </c>
      <c r="D43" s="79">
        <v>0</v>
      </c>
      <c r="F43" s="26"/>
      <c r="G43" s="94"/>
      <c r="H43" s="99"/>
      <c r="I43" s="39"/>
    </row>
    <row r="44" spans="1:9" s="33" customFormat="1" x14ac:dyDescent="0.2">
      <c r="A44" s="22" t="s">
        <v>72</v>
      </c>
      <c r="C44" s="79">
        <v>-164149</v>
      </c>
      <c r="D44" s="79">
        <v>-215740</v>
      </c>
      <c r="F44" s="26"/>
      <c r="G44" s="94"/>
      <c r="H44" s="99"/>
      <c r="I44" s="39"/>
    </row>
    <row r="45" spans="1:9" s="33" customFormat="1" x14ac:dyDescent="0.2">
      <c r="A45" s="22" t="s">
        <v>73</v>
      </c>
      <c r="C45" s="79">
        <v>-203495</v>
      </c>
      <c r="D45" s="79">
        <v>-182980</v>
      </c>
      <c r="F45" s="26"/>
      <c r="G45" s="94"/>
      <c r="H45" s="99"/>
      <c r="I45" s="39"/>
    </row>
    <row r="46" spans="1:9" s="33" customFormat="1" ht="10.8" thickBot="1" x14ac:dyDescent="0.25">
      <c r="A46" s="6" t="s">
        <v>93</v>
      </c>
      <c r="B46" s="36"/>
      <c r="C46" s="105">
        <f>SUM(C39:C45)</f>
        <v>29830234</v>
      </c>
      <c r="D46" s="105">
        <f>SUM(D39:D45)</f>
        <v>5593100</v>
      </c>
      <c r="F46" s="26"/>
      <c r="G46" s="94"/>
      <c r="H46" s="99"/>
      <c r="I46" s="39"/>
    </row>
    <row r="47" spans="1:9" s="33" customFormat="1" ht="10.8" thickTop="1" x14ac:dyDescent="0.2">
      <c r="A47" s="6"/>
      <c r="B47" s="36"/>
      <c r="C47" s="84"/>
      <c r="D47" s="84"/>
      <c r="F47" s="26"/>
      <c r="G47" s="94"/>
      <c r="H47" s="99"/>
      <c r="I47" s="39"/>
    </row>
    <row r="48" spans="1:9" s="33" customFormat="1" x14ac:dyDescent="0.2">
      <c r="A48" s="127" t="s">
        <v>118</v>
      </c>
      <c r="B48" s="36"/>
      <c r="C48" s="107">
        <f>C29+C36+C46</f>
        <v>600544</v>
      </c>
      <c r="D48" s="107">
        <f>D29+D36+D46</f>
        <v>-1414151</v>
      </c>
      <c r="F48" s="26"/>
      <c r="G48" s="94"/>
      <c r="H48" s="99"/>
      <c r="I48" s="39"/>
    </row>
    <row r="49" spans="1:11" s="33" customFormat="1" x14ac:dyDescent="0.2">
      <c r="A49" s="22" t="s">
        <v>74</v>
      </c>
      <c r="B49" s="36"/>
      <c r="C49" s="79">
        <v>620198</v>
      </c>
      <c r="D49" s="79">
        <v>2034347</v>
      </c>
      <c r="F49" s="26"/>
      <c r="G49" s="94"/>
      <c r="H49" s="99"/>
      <c r="I49" s="39"/>
    </row>
    <row r="50" spans="1:11" s="33" customFormat="1" x14ac:dyDescent="0.2">
      <c r="A50" s="22" t="s">
        <v>75</v>
      </c>
      <c r="C50" s="104">
        <v>0</v>
      </c>
      <c r="D50" s="104">
        <v>0</v>
      </c>
      <c r="F50" s="26"/>
      <c r="G50" s="94"/>
      <c r="H50" s="99"/>
      <c r="I50" s="39"/>
    </row>
    <row r="51" spans="1:11" s="33" customFormat="1" ht="10.8" thickBot="1" x14ac:dyDescent="0.25">
      <c r="A51" s="6" t="s">
        <v>90</v>
      </c>
      <c r="B51" s="36"/>
      <c r="C51" s="105">
        <f>SUM(C48:C49)</f>
        <v>1220742</v>
      </c>
      <c r="D51" s="105">
        <f>SUM(D48:D49)</f>
        <v>620196</v>
      </c>
      <c r="F51" s="26"/>
      <c r="G51" s="94"/>
      <c r="H51" s="99"/>
      <c r="I51" s="39"/>
    </row>
    <row r="52" spans="1:11" ht="10.8" thickTop="1" x14ac:dyDescent="0.2">
      <c r="G52" s="94"/>
      <c r="H52" s="99"/>
      <c r="I52" s="39"/>
      <c r="J52" s="33"/>
      <c r="K52" s="33"/>
    </row>
    <row r="53" spans="1:11" x14ac:dyDescent="0.2">
      <c r="G53" s="94"/>
      <c r="H53" s="99"/>
      <c r="I53" s="39"/>
      <c r="J53" s="33"/>
      <c r="K53" s="33"/>
    </row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9" ma:contentTypeDescription="Create a new document." ma:contentTypeScope="" ma:versionID="b59018f2f4e0cee3d35b99603ad29132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c1d443d32b45db67124fef30f0cacb89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Props1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9CB7DD-A7ED-462D-A7D3-5C25E290C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8B828B-B1C5-4562-990B-EF05D987B88B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Index</vt:lpstr>
      <vt:lpstr>SOCI</vt:lpstr>
      <vt:lpstr>SOFP</vt:lpstr>
      <vt:lpstr>SOCE</vt:lpstr>
      <vt:lpstr>SOCF</vt:lpstr>
      <vt:lpstr>SOFP!_Hlk64274258</vt:lpstr>
      <vt:lpstr>SOCF!OLE_LINK1</vt:lpstr>
      <vt:lpstr>SOCF!OLE_LINK2</vt:lpstr>
      <vt:lpstr>SOCF!OLE_LINK3</vt:lpstr>
      <vt:lpstr>SOCF!OLE_LINK4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2025-06-25T10:06:06Z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  <property fmtid="{D5CDD505-2E9C-101B-9397-08002B2CF9AE}" pid="10" name="ContentTypeId">
    <vt:lpwstr>0x010100C56EAD8A47D2B342AE831FB2163B5A40</vt:lpwstr>
  </property>
  <property fmtid="{D5CDD505-2E9C-101B-9397-08002B2CF9AE}" pid="11" name="MediaServiceImageTags">
    <vt:lpwstr/>
  </property>
</Properties>
</file>